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135" windowHeight="11760" firstSheet="1" activeTab="6"/>
  </bookViews>
  <sheets>
    <sheet name="参加チームリスト" sheetId="1" state="hidden" r:id="rId1"/>
    <sheet name="１部" sheetId="2" r:id="rId2"/>
    <sheet name="２部" sheetId="3" r:id="rId3"/>
    <sheet name="３部" sheetId="4" r:id="rId4"/>
    <sheet name="４部" sheetId="5" r:id="rId5"/>
    <sheet name="５部" sheetId="6" r:id="rId6"/>
    <sheet name="まとめ" sheetId="7" r:id="rId7"/>
    <sheet name="結果詳細" sheetId="8" r:id="rId8"/>
  </sheets>
  <definedNames>
    <definedName name="_xlnm.Print_Area" localSheetId="5">'５部'!$A$1:$I$31</definedName>
    <definedName name="_xlnm.Print_Area" localSheetId="7">'結果詳細'!$A$1:$L$350,'結果詳細'!$N$1:$Y$625,'結果詳細'!$AA$1:$AL$475,'結果詳細'!$AN$1:$AY$350,'結果詳細'!$BA$1:$BL$250</definedName>
  </definedNames>
  <calcPr fullCalcOnLoad="1"/>
</workbook>
</file>

<file path=xl/sharedStrings.xml><?xml version="1.0" encoding="utf-8"?>
<sst xmlns="http://schemas.openxmlformats.org/spreadsheetml/2006/main" count="3409" uniqueCount="846">
  <si>
    <t>第１試合</t>
  </si>
  <si>
    <t>第２試合</t>
  </si>
  <si>
    <t>第３試合</t>
  </si>
  <si>
    <t>－</t>
  </si>
  <si>
    <t>室　蘭</t>
  </si>
  <si>
    <t>チーム・トトロ</t>
  </si>
  <si>
    <t>苫小牧</t>
  </si>
  <si>
    <t>十　勝</t>
  </si>
  <si>
    <t>十勝クイーンＡ</t>
  </si>
  <si>
    <t>十勝クイーンＢ</t>
  </si>
  <si>
    <t>帯広水鳥クラブ</t>
  </si>
  <si>
    <t>澤沼　一美</t>
  </si>
  <si>
    <t>札　幌</t>
  </si>
  <si>
    <t>札幌レディースA</t>
  </si>
  <si>
    <t>札幌レディースB</t>
  </si>
  <si>
    <t>札幌　２０</t>
  </si>
  <si>
    <t>札幌遊羽クラブ</t>
  </si>
  <si>
    <t>江別チームレンガ</t>
  </si>
  <si>
    <t>旭　川</t>
  </si>
  <si>
    <t>旭川シャトル</t>
  </si>
  <si>
    <t>室蘭はねはね</t>
  </si>
  <si>
    <t>十勝クィーン</t>
  </si>
  <si>
    <t>芽室アイリス</t>
  </si>
  <si>
    <t>橋本　美枝</t>
  </si>
  <si>
    <t>南空知</t>
  </si>
  <si>
    <t>岩見沢シャトル</t>
  </si>
  <si>
    <t>札幌パール</t>
  </si>
  <si>
    <t>札幌スタッフ</t>
  </si>
  <si>
    <t>札幌レディース</t>
  </si>
  <si>
    <t>札幌ダブルス</t>
  </si>
  <si>
    <t>札幌すずらん同好会</t>
  </si>
  <si>
    <t>根室シャトルズ</t>
  </si>
  <si>
    <t>釧路ラケッツ</t>
  </si>
  <si>
    <t>北空知</t>
  </si>
  <si>
    <t>滝川シャトル</t>
  </si>
  <si>
    <t>室蘭スマッシュ</t>
  </si>
  <si>
    <t>苫小牧ジャンプ</t>
  </si>
  <si>
    <t>札幌シーガル</t>
  </si>
  <si>
    <t>札幌すずらん同好会Ａ</t>
  </si>
  <si>
    <t>札幌すずらん同好会Ｂ</t>
  </si>
  <si>
    <t>札幌わかばA</t>
  </si>
  <si>
    <t>札幌わかばB</t>
  </si>
  <si>
    <t>釧　根</t>
  </si>
  <si>
    <t>別海羽倶楽部</t>
  </si>
  <si>
    <t>旭川フレンドリー</t>
  </si>
  <si>
    <t>旭川あさひクラブA</t>
  </si>
  <si>
    <t>旭川あさひクラブB</t>
  </si>
  <si>
    <t>岩見沢ドルフィン</t>
  </si>
  <si>
    <t>深川クラブ</t>
  </si>
  <si>
    <t>帯広水鳥クラブＡ</t>
  </si>
  <si>
    <t>帯広水鳥クラブＢ</t>
  </si>
  <si>
    <t>札幌ライラック</t>
  </si>
  <si>
    <t>さっぽろソフィーＡ</t>
  </si>
  <si>
    <t>さっぽろソフィーＢ</t>
  </si>
  <si>
    <t>さっぽろソフィー</t>
  </si>
  <si>
    <t>苫小牧クラブチームB</t>
  </si>
  <si>
    <t>苫小牧クラブチームK</t>
  </si>
  <si>
    <t>苫小牧クラブチームO</t>
  </si>
  <si>
    <t>1部</t>
  </si>
  <si>
    <t>2部</t>
  </si>
  <si>
    <t>3部</t>
  </si>
  <si>
    <t>苫小牧バドミントン同好会</t>
  </si>
  <si>
    <t>4部</t>
  </si>
  <si>
    <t>5部</t>
  </si>
  <si>
    <t>日向真理子</t>
  </si>
  <si>
    <t>山本　直美</t>
  </si>
  <si>
    <t>高橋ひろみ</t>
  </si>
  <si>
    <t>青山　美幸</t>
  </si>
  <si>
    <t>納　　和乃</t>
  </si>
  <si>
    <t>大竹　昌子</t>
  </si>
  <si>
    <t>東原　美樹</t>
  </si>
  <si>
    <t>中村みゆき</t>
  </si>
  <si>
    <t>舘野真由美</t>
  </si>
  <si>
    <t>菅原　　恵</t>
  </si>
  <si>
    <t>小笠原　睦</t>
  </si>
  <si>
    <t>細田美津子</t>
  </si>
  <si>
    <t>岡部　園恵</t>
  </si>
  <si>
    <t>石間　悦子</t>
  </si>
  <si>
    <t>内田　雪子</t>
  </si>
  <si>
    <t>奥秋いく江</t>
  </si>
  <si>
    <t>蔭山　法子</t>
  </si>
  <si>
    <t>片桐　瑩子</t>
  </si>
  <si>
    <t>坂崎　啓子</t>
  </si>
  <si>
    <t>佐々木みさ子</t>
  </si>
  <si>
    <t>須田みどり</t>
  </si>
  <si>
    <t>森　　道子</t>
  </si>
  <si>
    <t>安楽　信子</t>
  </si>
  <si>
    <t>伊藤奈穂子</t>
  </si>
  <si>
    <t>中村　京子</t>
  </si>
  <si>
    <t>村井　啓子</t>
  </si>
  <si>
    <t>清水千代子</t>
  </si>
  <si>
    <t>千葉　敏子</t>
  </si>
  <si>
    <t>山内　孝子</t>
  </si>
  <si>
    <t>久野美津枝</t>
  </si>
  <si>
    <t>五十川秀子</t>
  </si>
  <si>
    <t>河村　初恵</t>
  </si>
  <si>
    <t>吉田　祥子</t>
  </si>
  <si>
    <t>松原喜美子</t>
  </si>
  <si>
    <t>高橋　恵子</t>
  </si>
  <si>
    <t>泉　実保</t>
  </si>
  <si>
    <t>　</t>
  </si>
  <si>
    <t>１部　決勝トーナメント</t>
  </si>
  <si>
    <t>札幌</t>
  </si>
  <si>
    <t>江別チームレンガ</t>
  </si>
  <si>
    <t>十勝</t>
  </si>
  <si>
    <t>帯広水鳥クラブ</t>
  </si>
  <si>
    <t>札幌</t>
  </si>
  <si>
    <t>札幌遊羽クラブ</t>
  </si>
  <si>
    <t>順位</t>
  </si>
  <si>
    <t>勝敗</t>
  </si>
  <si>
    <t>江別チームレンガ</t>
  </si>
  <si>
    <t>１－Ｃ</t>
  </si>
  <si>
    <t>苫小牧</t>
  </si>
  <si>
    <t>苫小牧クラブチームＢ</t>
  </si>
  <si>
    <t>札幌レディースB</t>
  </si>
  <si>
    <t>十勝クィーンＡ</t>
  </si>
  <si>
    <t>札幌２０</t>
  </si>
  <si>
    <t>苫小牧クラブチームＢ</t>
  </si>
  <si>
    <t>札幌レディースB</t>
  </si>
  <si>
    <t>十勝クィーンＡ</t>
  </si>
  <si>
    <t>１－Ｂ</t>
  </si>
  <si>
    <t>室蘭</t>
  </si>
  <si>
    <t>室蘭チームトトロ</t>
  </si>
  <si>
    <t>十勝クィーンＢ</t>
  </si>
  <si>
    <t>札幌</t>
  </si>
  <si>
    <t>札幌レディースA</t>
  </si>
  <si>
    <t>十勝クィーンＢ</t>
  </si>
  <si>
    <t>１－Ａ</t>
  </si>
  <si>
    <t>予選リーグ（１０）</t>
  </si>
  <si>
    <t>１部団体</t>
  </si>
  <si>
    <t>２部　決勝トーナメント</t>
  </si>
  <si>
    <t>札幌</t>
  </si>
  <si>
    <t>さっぽろソフィー</t>
  </si>
  <si>
    <t>芽室アイリス</t>
  </si>
  <si>
    <t>札幌</t>
  </si>
  <si>
    <t>さっぽろソフィー</t>
  </si>
  <si>
    <t>芽室アイリス</t>
  </si>
  <si>
    <t>江別チームレンガ</t>
  </si>
  <si>
    <t>２－Ｅ</t>
  </si>
  <si>
    <t>苫小牧クラブチームO</t>
  </si>
  <si>
    <t>札幌すずらん同好会</t>
  </si>
  <si>
    <t>釧根</t>
  </si>
  <si>
    <t>根室シャトルズ</t>
  </si>
  <si>
    <t>札幌ダブルス</t>
  </si>
  <si>
    <t>札幌すずらん同好会</t>
  </si>
  <si>
    <t>根室シャトルズ</t>
  </si>
  <si>
    <t>札幌ダブルス</t>
  </si>
  <si>
    <t>２－Ｄ</t>
  </si>
  <si>
    <t>旭川</t>
  </si>
  <si>
    <t>旭川シャトル</t>
  </si>
  <si>
    <t>札幌スタッフ</t>
  </si>
  <si>
    <t>苫小牧クラブチームＫ</t>
  </si>
  <si>
    <t>旭川シャトル</t>
  </si>
  <si>
    <t>札幌スタッフ</t>
  </si>
  <si>
    <t>苫小牧クラブチームＫ</t>
  </si>
  <si>
    <t>２－Ｃ</t>
  </si>
  <si>
    <t>札幌パール</t>
  </si>
  <si>
    <t>南空知</t>
  </si>
  <si>
    <t>岩見沢シャトル</t>
  </si>
  <si>
    <t>釧路ラケッツ</t>
  </si>
  <si>
    <t>札幌</t>
  </si>
  <si>
    <t>札幌レディース</t>
  </si>
  <si>
    <t>札幌パール</t>
  </si>
  <si>
    <t>岩見沢シャトル</t>
  </si>
  <si>
    <t>釧路ラケッツ</t>
  </si>
  <si>
    <t>２－Ｂ</t>
  </si>
  <si>
    <t>室蘭</t>
  </si>
  <si>
    <t>室蘭はねはね</t>
  </si>
  <si>
    <t>札幌２０</t>
  </si>
  <si>
    <t>十勝</t>
  </si>
  <si>
    <t>十勝クィーン</t>
  </si>
  <si>
    <t>２－Ａ</t>
  </si>
  <si>
    <t>予選リーグ（１７）</t>
  </si>
  <si>
    <t>２部団体</t>
  </si>
  <si>
    <t>３部　決勝トーナメント</t>
  </si>
  <si>
    <t>札幌シーガル</t>
  </si>
  <si>
    <t>札幌シーガル</t>
  </si>
  <si>
    <t>札幌すずらん同好会B</t>
  </si>
  <si>
    <t>北空知</t>
  </si>
  <si>
    <t>滝川シャトル</t>
  </si>
  <si>
    <t>室蘭スマッシュ</t>
  </si>
  <si>
    <t>十勝クィーン</t>
  </si>
  <si>
    <t>帯広水鳥クラブ</t>
  </si>
  <si>
    <t>苫小牧バドミントン同好会</t>
  </si>
  <si>
    <t>さっぽろソフィーA</t>
  </si>
  <si>
    <t>別海羽倶楽部</t>
  </si>
  <si>
    <t>苫小牧ジャンプ</t>
  </si>
  <si>
    <t>札幌すずらん同好会A</t>
  </si>
  <si>
    <t>予選リーグ（１５）</t>
  </si>
  <si>
    <t>３部団体</t>
  </si>
  <si>
    <t>　</t>
  </si>
  <si>
    <t>４部　決勝トーナメント</t>
  </si>
  <si>
    <t>旭川</t>
  </si>
  <si>
    <t>旭川フレンドリー</t>
  </si>
  <si>
    <t>十勝</t>
  </si>
  <si>
    <t>帯広水鳥クラブA</t>
  </si>
  <si>
    <t>旭川フレンドリー</t>
  </si>
  <si>
    <t>帯広水鳥クラブA</t>
  </si>
  <si>
    <t>４－Ｃ</t>
  </si>
  <si>
    <t>深川クラブ</t>
  </si>
  <si>
    <t>旭川あさひクラブＢ</t>
  </si>
  <si>
    <t>岩見沢ドルフィン</t>
  </si>
  <si>
    <t>深川クラブ</t>
  </si>
  <si>
    <t>旭川あさひクラブＢ</t>
  </si>
  <si>
    <t>岩見沢ドルフィン</t>
  </si>
  <si>
    <t>４－Ｂ</t>
  </si>
  <si>
    <t>旭川</t>
  </si>
  <si>
    <t>旭川あさひクラブＡ</t>
  </si>
  <si>
    <t>帯広水鳥クラブＢ</t>
  </si>
  <si>
    <t>札幌パール</t>
  </si>
  <si>
    <t>４－Ａ</t>
  </si>
  <si>
    <t>予選リーグ（１０）</t>
  </si>
  <si>
    <t>４部団体</t>
  </si>
  <si>
    <t>５部　決勝トーナメント</t>
  </si>
  <si>
    <t>札幌</t>
  </si>
  <si>
    <t>札幌パール</t>
  </si>
  <si>
    <t>旭川フレンドリー</t>
  </si>
  <si>
    <t>札幌すずらん同好会</t>
  </si>
  <si>
    <t>滝川シャトル</t>
  </si>
  <si>
    <t>５－Ｂ</t>
  </si>
  <si>
    <t>札幌ライラック</t>
  </si>
  <si>
    <t>　</t>
  </si>
  <si>
    <t>旭川シャトル</t>
  </si>
  <si>
    <t>十勝クィーン</t>
  </si>
  <si>
    <t>５－Ａ</t>
  </si>
  <si>
    <t>予選リーグ（７）</t>
  </si>
  <si>
    <t>５部団体</t>
  </si>
  <si>
    <t>邑田　裕美子</t>
  </si>
  <si>
    <t>中西美由紀</t>
  </si>
  <si>
    <t>水野　淑恵</t>
  </si>
  <si>
    <t>藤原　恵子</t>
  </si>
  <si>
    <t>札　幌</t>
  </si>
  <si>
    <t>永井　恭子</t>
  </si>
  <si>
    <t>荒関　敏子</t>
  </si>
  <si>
    <t>斉藤　倫子</t>
  </si>
  <si>
    <t>中谷美代子</t>
  </si>
  <si>
    <t>菊地　千香</t>
  </si>
  <si>
    <t>箱田みち子</t>
  </si>
  <si>
    <t>帯広水鳥クラブＢ</t>
  </si>
  <si>
    <t>十　勝</t>
  </si>
  <si>
    <t>十　勝</t>
  </si>
  <si>
    <t>岩見沢シャトル</t>
  </si>
  <si>
    <t>南空知</t>
  </si>
  <si>
    <t>赤坂　弘子</t>
  </si>
  <si>
    <t>吉尾真千子</t>
  </si>
  <si>
    <t>河原　玲子</t>
  </si>
  <si>
    <t>出口　栄子</t>
  </si>
  <si>
    <t>山崎ひとみ</t>
  </si>
  <si>
    <t>奥宮　　円</t>
  </si>
  <si>
    <t>さっぽろソフィーＢ</t>
  </si>
  <si>
    <t>村上眞知子</t>
  </si>
  <si>
    <t>斉藤眞智子</t>
  </si>
  <si>
    <t>瀬戸　清子</t>
  </si>
  <si>
    <t>本間千鶴子</t>
  </si>
  <si>
    <t>宮北栄久子</t>
  </si>
  <si>
    <t>さっぽろソフィーＡ</t>
  </si>
  <si>
    <t>高瀬あき子</t>
  </si>
  <si>
    <t>川端　和子</t>
  </si>
  <si>
    <t>荒川　京子</t>
  </si>
  <si>
    <t>中澤　紀子</t>
  </si>
  <si>
    <t>小笠原光恵</t>
  </si>
  <si>
    <t>萩原　紀子</t>
  </si>
  <si>
    <t>苫小牧バドミントン同好会</t>
  </si>
  <si>
    <t>苫小牧</t>
  </si>
  <si>
    <t>西澤　桂子</t>
  </si>
  <si>
    <t>鈴木　敦子</t>
  </si>
  <si>
    <t>佐藤　美保</t>
  </si>
  <si>
    <t>神崎　光枝</t>
  </si>
  <si>
    <t>宝金比奈子</t>
  </si>
  <si>
    <t>札幌わかばA</t>
  </si>
  <si>
    <t>高黒　信子</t>
  </si>
  <si>
    <t>釜神りつ子</t>
  </si>
  <si>
    <t>林　　洋子</t>
  </si>
  <si>
    <t>上西　修子</t>
  </si>
  <si>
    <t>芦崎まゆみ</t>
  </si>
  <si>
    <t>今村美都子</t>
  </si>
  <si>
    <t>田中　明美</t>
  </si>
  <si>
    <t>上田可菜子</t>
  </si>
  <si>
    <t>中村　亜子</t>
  </si>
  <si>
    <t>加藤美紀子</t>
  </si>
  <si>
    <t>白川　啓美</t>
  </si>
  <si>
    <t>札幌すずらん同好会</t>
  </si>
  <si>
    <t>神山さか江</t>
  </si>
  <si>
    <t>曽我　詩子</t>
  </si>
  <si>
    <t>藤田　宏美</t>
  </si>
  <si>
    <t>阿部恵美子</t>
  </si>
  <si>
    <t>尾上　敦子</t>
  </si>
  <si>
    <t>苫小牧クラブチームO</t>
  </si>
  <si>
    <t>塚西真里子</t>
  </si>
  <si>
    <t>高松　裕子</t>
  </si>
  <si>
    <t>澤井　恵子</t>
  </si>
  <si>
    <t>菅原美乃里</t>
  </si>
  <si>
    <t>設楽　　恵</t>
  </si>
  <si>
    <t>門野　育子</t>
  </si>
  <si>
    <t>札幌すずらん同好会Ａ</t>
  </si>
  <si>
    <t>小林　洋子</t>
  </si>
  <si>
    <t>桐渓久美子</t>
  </si>
  <si>
    <t>内海　徳子</t>
  </si>
  <si>
    <t>土屋　美幸</t>
  </si>
  <si>
    <t>加藤美恵子</t>
  </si>
  <si>
    <t>佐藤　裕子</t>
  </si>
  <si>
    <t>苫小牧ジャンプ</t>
  </si>
  <si>
    <t>江谷こず江</t>
  </si>
  <si>
    <t>田中真智子</t>
  </si>
  <si>
    <t>梅沢　優子</t>
  </si>
  <si>
    <t>高橋　依子</t>
  </si>
  <si>
    <t>水野　春江</t>
  </si>
  <si>
    <t>平　　幸子</t>
  </si>
  <si>
    <t>滝川シャトル</t>
  </si>
  <si>
    <t>北空知</t>
  </si>
  <si>
    <t>得能早百合</t>
  </si>
  <si>
    <t>外崎　圭子</t>
  </si>
  <si>
    <t>河端　詔子</t>
  </si>
  <si>
    <t>宮脇　邦代</t>
  </si>
  <si>
    <t>坂本美千枝</t>
  </si>
  <si>
    <t>下山　峰子</t>
  </si>
  <si>
    <t>札幌すずらん同好会Ｂ</t>
  </si>
  <si>
    <t>北　　克美</t>
  </si>
  <si>
    <t>佐々木由美子</t>
  </si>
  <si>
    <t>柴田美紀子</t>
  </si>
  <si>
    <t>稲垣　明子</t>
  </si>
  <si>
    <t>山崎　久江</t>
  </si>
  <si>
    <t>大久保美笑子</t>
  </si>
  <si>
    <t>嶋田　　史</t>
  </si>
  <si>
    <t>毛利　　希</t>
  </si>
  <si>
    <t>鈴木　知子</t>
  </si>
  <si>
    <t>石澤　優香</t>
  </si>
  <si>
    <t>鈴木　由紀</t>
  </si>
  <si>
    <t>十勝クイーンＢ</t>
  </si>
  <si>
    <t>渡辺八草美</t>
  </si>
  <si>
    <t>牧野　信乃</t>
  </si>
  <si>
    <t>清水さなえ</t>
  </si>
  <si>
    <t>札幌レディースA</t>
  </si>
  <si>
    <t>札　幌</t>
  </si>
  <si>
    <t>工藤真智子</t>
  </si>
  <si>
    <t>高橋麻依子</t>
  </si>
  <si>
    <t>東原　知世</t>
  </si>
  <si>
    <t>西山　幸子</t>
  </si>
  <si>
    <t>所　　和恵</t>
  </si>
  <si>
    <t>武田かおる</t>
  </si>
  <si>
    <t>小林江津子</t>
  </si>
  <si>
    <t>松原　　環</t>
  </si>
  <si>
    <t>岩田　悠子</t>
  </si>
  <si>
    <t>札幌　２０</t>
  </si>
  <si>
    <t>鈴木百合恵</t>
  </si>
  <si>
    <t>粟飯原朱美</t>
  </si>
  <si>
    <t>吉田　仁美</t>
  </si>
  <si>
    <t>相原真由美</t>
  </si>
  <si>
    <t>川瀬　瑞枝</t>
  </si>
  <si>
    <t>笈田　礼子</t>
  </si>
  <si>
    <t>小松　清乃</t>
  </si>
  <si>
    <t>辻野　良子</t>
  </si>
  <si>
    <t>髙村由香里</t>
  </si>
  <si>
    <t>金丸　奈未</t>
  </si>
  <si>
    <t>目黒　明子</t>
  </si>
  <si>
    <t>田宮万里子</t>
  </si>
  <si>
    <t>中島　　操</t>
  </si>
  <si>
    <t>上野由美子</t>
  </si>
  <si>
    <t>佐藤　志穂</t>
  </si>
  <si>
    <t>田中　光江</t>
  </si>
  <si>
    <t>大宅　晴美</t>
  </si>
  <si>
    <t>天方由美子</t>
  </si>
  <si>
    <t>札幌レディース</t>
  </si>
  <si>
    <t>長崎　優香</t>
  </si>
  <si>
    <t>北村　雅子</t>
  </si>
  <si>
    <t>鈴木真紀子</t>
  </si>
  <si>
    <t>美濃　千賀</t>
  </si>
  <si>
    <t>小瀧美和子</t>
  </si>
  <si>
    <t>中原ひろ美</t>
  </si>
  <si>
    <t>釧路ラケッツ</t>
  </si>
  <si>
    <t>釧　根</t>
  </si>
  <si>
    <t>菅原紀美子</t>
  </si>
  <si>
    <t>福永　真澄</t>
  </si>
  <si>
    <t>竹林美智子</t>
  </si>
  <si>
    <t>沼倉由紀美</t>
  </si>
  <si>
    <t>木村　美保</t>
  </si>
  <si>
    <t>西　　幸子</t>
  </si>
  <si>
    <t>苫小牧クラブチームK</t>
  </si>
  <si>
    <t>小西　幸代</t>
  </si>
  <si>
    <t>高野　優子</t>
  </si>
  <si>
    <t>木村　千穂</t>
  </si>
  <si>
    <t>佐々木知恵</t>
  </si>
  <si>
    <t>沼田　和江</t>
  </si>
  <si>
    <t>京極　教子</t>
  </si>
  <si>
    <t>札幌スタッフ</t>
  </si>
  <si>
    <t>坂本　　礼</t>
  </si>
  <si>
    <t>十倉　洋子</t>
  </si>
  <si>
    <t>舟渡美喜子</t>
  </si>
  <si>
    <t>冨塚　　薫</t>
  </si>
  <si>
    <t>草間　美幸</t>
  </si>
  <si>
    <t>藤八　光子</t>
  </si>
  <si>
    <t>岩見沢ドルフィン</t>
  </si>
  <si>
    <t>高橋　美保</t>
  </si>
  <si>
    <t>古杉ひとみ</t>
  </si>
  <si>
    <t>湯藤　幸子</t>
  </si>
  <si>
    <t>日浦幾久代</t>
  </si>
  <si>
    <t>井上　栄子</t>
  </si>
  <si>
    <t>日下美紀子</t>
  </si>
  <si>
    <t>旭川あさひクラブB</t>
  </si>
  <si>
    <t>旭　川</t>
  </si>
  <si>
    <t>屋敷　弘子</t>
  </si>
  <si>
    <t>六条　則子</t>
  </si>
  <si>
    <t>池田　成子</t>
  </si>
  <si>
    <t>山田八重美</t>
  </si>
  <si>
    <t>古林美智代</t>
  </si>
  <si>
    <t>佐藤　和美</t>
  </si>
  <si>
    <t>江別チームレンガ</t>
  </si>
  <si>
    <t>安部　宏子</t>
  </si>
  <si>
    <t>道下　香織</t>
  </si>
  <si>
    <t>新庄なぎさ</t>
  </si>
  <si>
    <t>佐藤由紀子</t>
  </si>
  <si>
    <t>亀田　恵美</t>
  </si>
  <si>
    <t>芽室アイリス</t>
  </si>
  <si>
    <t>札幌ダブルス</t>
  </si>
  <si>
    <t>一条実恵子</t>
  </si>
  <si>
    <t>林　　治恵</t>
  </si>
  <si>
    <t>髙嶋千恵子</t>
  </si>
  <si>
    <t>若林　啓子</t>
  </si>
  <si>
    <t>小林　久美</t>
  </si>
  <si>
    <t>山本　理恵</t>
  </si>
  <si>
    <t>根室シャトルズ</t>
  </si>
  <si>
    <t>渥美　　香</t>
  </si>
  <si>
    <t>石垣　明子</t>
  </si>
  <si>
    <t>関　　祐子</t>
  </si>
  <si>
    <t>川目　久美</t>
  </si>
  <si>
    <t>吉田あかね</t>
  </si>
  <si>
    <t>大沼佳代子</t>
  </si>
  <si>
    <t>青木夫早江</t>
  </si>
  <si>
    <t>斉藤利恵子</t>
  </si>
  <si>
    <t>松本　初枝</t>
  </si>
  <si>
    <t>嶋田美江子</t>
  </si>
  <si>
    <t>平野ヒロ子</t>
  </si>
  <si>
    <t>滝沢とし枝</t>
  </si>
  <si>
    <t>田中　明美</t>
  </si>
  <si>
    <t>川村　悦子</t>
  </si>
  <si>
    <t>大村ひろみ</t>
  </si>
  <si>
    <t>高島　弘美</t>
  </si>
  <si>
    <t>山下　典子</t>
  </si>
  <si>
    <t>小峯　和子</t>
  </si>
  <si>
    <t>河西　幸子</t>
  </si>
  <si>
    <t>山谷喜久恵</t>
  </si>
  <si>
    <t>藤井　澄子</t>
  </si>
  <si>
    <t>梅山　弘子</t>
  </si>
  <si>
    <t>高田　時子</t>
  </si>
  <si>
    <t>佐々木智恵子</t>
  </si>
  <si>
    <t>東口佐知子</t>
  </si>
  <si>
    <t>津村　和江</t>
  </si>
  <si>
    <t>坂下　靖子</t>
  </si>
  <si>
    <t>依田さよ子</t>
  </si>
  <si>
    <t>大谷　　文</t>
  </si>
  <si>
    <t>山本　裕子</t>
  </si>
  <si>
    <t>前田　静枝</t>
  </si>
  <si>
    <t>高谷　智子</t>
  </si>
  <si>
    <t>吉森智鶴子</t>
  </si>
  <si>
    <t>渡部　京子</t>
  </si>
  <si>
    <t>山本　範子</t>
  </si>
  <si>
    <t>佐藤　博子</t>
  </si>
  <si>
    <t>五十嵐芳子</t>
  </si>
  <si>
    <t>枝澤亜都子</t>
  </si>
  <si>
    <t>福島　州子</t>
  </si>
  <si>
    <t>三浦　道今</t>
  </si>
  <si>
    <t>森田美千代</t>
  </si>
  <si>
    <t>白木　史子</t>
  </si>
  <si>
    <t>長谷部留美</t>
  </si>
  <si>
    <t>中林　陽子</t>
  </si>
  <si>
    <t>中谷　美穂</t>
  </si>
  <si>
    <t>上原　美和</t>
  </si>
  <si>
    <t>市川むつき</t>
  </si>
  <si>
    <t>高橋　順子</t>
  </si>
  <si>
    <t>十勝クイーンＡ</t>
  </si>
  <si>
    <t>木村　未来</t>
  </si>
  <si>
    <t>中鉢　　望</t>
  </si>
  <si>
    <t>方川真由美</t>
  </si>
  <si>
    <t>佐藤　典子</t>
  </si>
  <si>
    <t>秦野　知美</t>
  </si>
  <si>
    <t>青柳麻里子</t>
  </si>
  <si>
    <t>札幌遊羽クラブ</t>
  </si>
  <si>
    <t>飯田由紀乃</t>
  </si>
  <si>
    <t>田中　友美</t>
  </si>
  <si>
    <t>嶋田　裕美</t>
  </si>
  <si>
    <t>中田　順子</t>
  </si>
  <si>
    <t>首藤美知枝</t>
  </si>
  <si>
    <t>川上　亜美</t>
  </si>
  <si>
    <t>帯広水鳥クラブ</t>
  </si>
  <si>
    <t>札幌レディースB</t>
  </si>
  <si>
    <t>河原　朱美</t>
  </si>
  <si>
    <t>住友　美紀</t>
  </si>
  <si>
    <t>竹村　直美</t>
  </si>
  <si>
    <t>小倉麻由子</t>
  </si>
  <si>
    <t>関野　智香</t>
  </si>
  <si>
    <t>苫小牧クラブチームB</t>
  </si>
  <si>
    <t>向　　美紀</t>
  </si>
  <si>
    <t>浅井　直子</t>
  </si>
  <si>
    <t>佐々木有希</t>
  </si>
  <si>
    <t>斉藤　夏樹</t>
  </si>
  <si>
    <t>松浦りゆ子</t>
  </si>
  <si>
    <t>楫川　和恵</t>
  </si>
  <si>
    <t>○</t>
  </si>
  <si>
    <t>３－０</t>
  </si>
  <si>
    <t>十勝クイーンＢ</t>
  </si>
  <si>
    <t>牧野　信乃</t>
  </si>
  <si>
    <t>東原　知世</t>
  </si>
  <si>
    <t>渡辺八草美</t>
  </si>
  <si>
    <t>高橋麻依子</t>
  </si>
  <si>
    <t>清水さなえ</t>
  </si>
  <si>
    <t>チーム・トトロ</t>
  </si>
  <si>
    <t>室　蘭</t>
  </si>
  <si>
    <t>村上　真弓</t>
  </si>
  <si>
    <t>金海　貴美</t>
  </si>
  <si>
    <t>中川　直子</t>
  </si>
  <si>
    <t>日下　美佳</t>
  </si>
  <si>
    <t>桜庭有希子</t>
  </si>
  <si>
    <t>×</t>
  </si>
  <si>
    <t>０－３</t>
  </si>
  <si>
    <t>×</t>
  </si>
  <si>
    <t>１－２</t>
  </si>
  <si>
    <t>○</t>
  </si>
  <si>
    <t>３－０</t>
  </si>
  <si>
    <t>２－１</t>
  </si>
  <si>
    <t>○</t>
  </si>
  <si>
    <t>×</t>
  </si>
  <si>
    <t>×</t>
  </si>
  <si>
    <t>０－３</t>
  </si>
  <si>
    <t>高橋ゆかり</t>
  </si>
  <si>
    <t>浅田千登勢</t>
  </si>
  <si>
    <t>石田ゆかり</t>
  </si>
  <si>
    <t>室蘭はねはね</t>
  </si>
  <si>
    <t>梅澤　慶子</t>
  </si>
  <si>
    <t>山平　博美</t>
  </si>
  <si>
    <t>黒瀬　貴子</t>
  </si>
  <si>
    <t>森岡　和枝</t>
  </si>
  <si>
    <t>佐藤　由香</t>
  </si>
  <si>
    <t>高田　雅美</t>
  </si>
  <si>
    <t>浅田江里子</t>
  </si>
  <si>
    <t>松井　命子</t>
  </si>
  <si>
    <t>和泉　範子</t>
  </si>
  <si>
    <t>大内　尚美</t>
  </si>
  <si>
    <t>大島　和子</t>
  </si>
  <si>
    <t>辻村千佳子</t>
  </si>
  <si>
    <t>斉藤　恵子</t>
  </si>
  <si>
    <t>さっぽろソフィー</t>
  </si>
  <si>
    <t>鈴木佳支子</t>
  </si>
  <si>
    <t>七尾　邦子</t>
  </si>
  <si>
    <t>藤井　雪枝</t>
  </si>
  <si>
    <t>蛯子　淳子</t>
  </si>
  <si>
    <t>松島よう子</t>
  </si>
  <si>
    <t>杉山　友江</t>
  </si>
  <si>
    <t>１－２</t>
  </si>
  <si>
    <t>棄権</t>
  </si>
  <si>
    <t>札　幌</t>
  </si>
  <si>
    <t>安部　宏子</t>
  </si>
  <si>
    <t>志賀　章子</t>
  </si>
  <si>
    <t>高山　真紀</t>
  </si>
  <si>
    <t>岩崎扶佐子</t>
  </si>
  <si>
    <t>梅木　真琴</t>
  </si>
  <si>
    <t>白井　幸恵</t>
  </si>
  <si>
    <t>山下亜由美</t>
  </si>
  <si>
    <t>旭　川</t>
  </si>
  <si>
    <t>冨田美穂子</t>
  </si>
  <si>
    <t>古川美代子</t>
  </si>
  <si>
    <t>光山真由美</t>
  </si>
  <si>
    <t>八田　和子</t>
  </si>
  <si>
    <t>札幌ライラック</t>
  </si>
  <si>
    <t>土井　洋子</t>
  </si>
  <si>
    <t>坂田　信子</t>
  </si>
  <si>
    <t>小岩マサコ</t>
  </si>
  <si>
    <t>桑原征喜子</t>
  </si>
  <si>
    <t>林　　啓子</t>
  </si>
  <si>
    <t>澤谷美枝子</t>
  </si>
  <si>
    <t>３</t>
  </si>
  <si>
    <t>坂本　　礼</t>
  </si>
  <si>
    <t>冨塚　　薫</t>
  </si>
  <si>
    <t>草間　美幸</t>
  </si>
  <si>
    <t>旭川シャトル</t>
  </si>
  <si>
    <t>浅田江里子</t>
  </si>
  <si>
    <t>松井　命子</t>
  </si>
  <si>
    <t>和泉　範子</t>
  </si>
  <si>
    <t>大内　尚美</t>
  </si>
  <si>
    <t>大島　和子</t>
  </si>
  <si>
    <t>辻村千佳子</t>
  </si>
  <si>
    <t>札幌スタッフ</t>
  </si>
  <si>
    <t>札　幌</t>
  </si>
  <si>
    <t>藤八　光子</t>
  </si>
  <si>
    <t>十倉　洋子</t>
  </si>
  <si>
    <t>舟渡美喜子</t>
  </si>
  <si>
    <t>札幌レディースA</t>
  </si>
  <si>
    <t>鈴木　知子</t>
  </si>
  <si>
    <t>毛利　　希</t>
  </si>
  <si>
    <t>石澤　優香</t>
  </si>
  <si>
    <t>鈴木　由紀</t>
  </si>
  <si>
    <t>工藤真智子</t>
  </si>
  <si>
    <t>嶋田　　史</t>
  </si>
  <si>
    <t>高橋かおる</t>
  </si>
  <si>
    <t>新庄なぎさ</t>
  </si>
  <si>
    <t>佐藤由紀子</t>
  </si>
  <si>
    <t>亀田　恵美</t>
  </si>
  <si>
    <t>道下　香織</t>
  </si>
  <si>
    <t>さっぽろソフィー</t>
  </si>
  <si>
    <t>藤井　雪枝</t>
  </si>
  <si>
    <t>蛯子　淳子</t>
  </si>
  <si>
    <t>鈴木佳支子</t>
  </si>
  <si>
    <t>七尾　邦子</t>
  </si>
  <si>
    <t>松島よう子</t>
  </si>
  <si>
    <t>杉山　友江</t>
  </si>
  <si>
    <t>吉田　都子</t>
  </si>
  <si>
    <t>１</t>
  </si>
  <si>
    <t>久源あけみ</t>
  </si>
  <si>
    <t>久源あけみ</t>
  </si>
  <si>
    <t>２－１</t>
  </si>
  <si>
    <t>２</t>
  </si>
  <si>
    <t>札幌レディース
(札幌)</t>
  </si>
  <si>
    <t>十勝クィーン
(十勝)</t>
  </si>
  <si>
    <t>札幌スタッフ
(札幌)</t>
  </si>
  <si>
    <t>３</t>
  </si>
  <si>
    <t>４</t>
  </si>
  <si>
    <t>２</t>
  </si>
  <si>
    <t>１</t>
  </si>
  <si>
    <t>札幌ソフィー
(札幌)</t>
  </si>
  <si>
    <t>３－Ａ</t>
  </si>
  <si>
    <t>札幌すずらん同好会A</t>
  </si>
  <si>
    <t>苫小牧ジャンプ</t>
  </si>
  <si>
    <t>別海羽倶楽部</t>
  </si>
  <si>
    <t>札幌</t>
  </si>
  <si>
    <t>○</t>
  </si>
  <si>
    <t>2勝</t>
  </si>
  <si>
    <t>２－１</t>
  </si>
  <si>
    <t>３－０</t>
  </si>
  <si>
    <t>×</t>
  </si>
  <si>
    <t>2敗</t>
  </si>
  <si>
    <t>１－２</t>
  </si>
  <si>
    <t>０－３</t>
  </si>
  <si>
    <t>1勝1敗</t>
  </si>
  <si>
    <t>３－B</t>
  </si>
  <si>
    <t>さっぽろソフィーA</t>
  </si>
  <si>
    <t>苫小牧バドミントン同好会</t>
  </si>
  <si>
    <t>３－Ｃ</t>
  </si>
  <si>
    <t>札幌わかばA</t>
  </si>
  <si>
    <t>十勝クィーン</t>
  </si>
  <si>
    <t>室蘭スマッシュ</t>
  </si>
  <si>
    <t>1勝１敗</t>
  </si>
  <si>
    <t>○</t>
  </si>
  <si>
    <t>２－１</t>
  </si>
  <si>
    <t>×</t>
  </si>
  <si>
    <t>０－３</t>
  </si>
  <si>
    <t>１－２</t>
  </si>
  <si>
    <t>３－D</t>
  </si>
  <si>
    <t>滝川シャトル</t>
  </si>
  <si>
    <t>札幌すずらん同好会B</t>
  </si>
  <si>
    <t>札幌わかばB</t>
  </si>
  <si>
    <t>札幌</t>
  </si>
  <si>
    <t>３－Ｅ</t>
  </si>
  <si>
    <t>岩見沢シャトル</t>
  </si>
  <si>
    <t>さっぽろソフィーB</t>
  </si>
  <si>
    <t>札幌シーガル</t>
  </si>
  <si>
    <t>○</t>
  </si>
  <si>
    <t>２－１</t>
  </si>
  <si>
    <t>さっぽろソフィーB</t>
  </si>
  <si>
    <t>札幌</t>
  </si>
  <si>
    <t>×</t>
  </si>
  <si>
    <t>２敗</t>
  </si>
  <si>
    <t>１－２</t>
  </si>
  <si>
    <t>０－３</t>
  </si>
  <si>
    <t>３－０</t>
  </si>
  <si>
    <t>３－０</t>
  </si>
  <si>
    <t>２－１</t>
  </si>
  <si>
    <t>０－３</t>
  </si>
  <si>
    <t>１－２</t>
  </si>
  <si>
    <t>3勝</t>
  </si>
  <si>
    <t>3敗</t>
  </si>
  <si>
    <t>2勝1敗</t>
  </si>
  <si>
    <t>1勝2敗</t>
  </si>
  <si>
    <t>札幌パール
(札幌)</t>
  </si>
  <si>
    <t>岩見沢ドルフィン
（南空知）</t>
  </si>
  <si>
    <t>帯広水鳥クラブA
（十勝）</t>
  </si>
  <si>
    <t>岩見沢シャトル
（南空知）</t>
  </si>
  <si>
    <t>滝川シャトル
（北空知）</t>
  </si>
  <si>
    <t>十勝クィーン
（十勝）</t>
  </si>
  <si>
    <t>さっぽろソフィーA
（札幌）</t>
  </si>
  <si>
    <t>札幌すずらん同好会A
（札幌）</t>
  </si>
  <si>
    <t>２勝</t>
  </si>
  <si>
    <t>１勝１敗</t>
  </si>
  <si>
    <t>２敗</t>
  </si>
  <si>
    <t>３勝</t>
  </si>
  <si>
    <t>１勝２敗</t>
  </si>
  <si>
    <t>２勝１敗</t>
  </si>
  <si>
    <t>３敗</t>
  </si>
  <si>
    <t>札　幌</t>
  </si>
  <si>
    <t>十　勝</t>
  </si>
  <si>
    <t>－</t>
  </si>
  <si>
    <t>第１試合</t>
  </si>
  <si>
    <t>第２試合</t>
  </si>
  <si>
    <t>第３試合</t>
  </si>
  <si>
    <t>芽室アイリス</t>
  </si>
  <si>
    <t>深川クラブ</t>
  </si>
  <si>
    <t>北空知</t>
  </si>
  <si>
    <t>第１試合</t>
  </si>
  <si>
    <t>－</t>
  </si>
  <si>
    <t>河村　初恵</t>
  </si>
  <si>
    <t>坂谷内裕希子</t>
  </si>
  <si>
    <t>松原喜美子</t>
  </si>
  <si>
    <t>前川たみ子</t>
  </si>
  <si>
    <t>第２試合</t>
  </si>
  <si>
    <t>高橋　恵子</t>
  </si>
  <si>
    <t>飯島　町子</t>
  </si>
  <si>
    <t>泉　実保</t>
  </si>
  <si>
    <t>荒井　里美</t>
  </si>
  <si>
    <t>第３試合</t>
  </si>
  <si>
    <t>五十川秀子</t>
  </si>
  <si>
    <t>近藤　悦子</t>
  </si>
  <si>
    <t>吉田　祥子</t>
  </si>
  <si>
    <t>西村　康子</t>
  </si>
  <si>
    <t>帯広水鳥クラブＡ</t>
  </si>
  <si>
    <t>札幌シーガル</t>
  </si>
  <si>
    <t>平田美保子</t>
  </si>
  <si>
    <t>小林美代子</t>
  </si>
  <si>
    <t>相田　弘子</t>
  </si>
  <si>
    <t>奈良　映子</t>
  </si>
  <si>
    <t>長谷川規子</t>
  </si>
  <si>
    <t>河西　絹子</t>
  </si>
  <si>
    <t>旭川あさひクラブA</t>
  </si>
  <si>
    <t>菅野　典子</t>
  </si>
  <si>
    <t>後藤　雅子</t>
  </si>
  <si>
    <t>筒井　幸枝</t>
  </si>
  <si>
    <t>藤原　徳子</t>
  </si>
  <si>
    <t>米田かをり</t>
  </si>
  <si>
    <t>横山みゆき</t>
  </si>
  <si>
    <t>別海羽倶楽部</t>
  </si>
  <si>
    <t>伊藤　浩子</t>
  </si>
  <si>
    <t>山本　育子</t>
  </si>
  <si>
    <t>高橋　智美</t>
  </si>
  <si>
    <t>友貞　亮子</t>
  </si>
  <si>
    <t>齋藤　公子</t>
  </si>
  <si>
    <t>佐々木稔恵</t>
  </si>
  <si>
    <t>沼田　明美</t>
  </si>
  <si>
    <t>深川クラブ</t>
  </si>
  <si>
    <t>坂谷内裕希子</t>
  </si>
  <si>
    <t>前川たみ子</t>
  </si>
  <si>
    <t>飯島　町子</t>
  </si>
  <si>
    <t>荒井　里美</t>
  </si>
  <si>
    <t>近藤　悦子</t>
  </si>
  <si>
    <t>西村　康子</t>
  </si>
  <si>
    <t>室蘭スマッシュ</t>
  </si>
  <si>
    <t>武田真紀子</t>
  </si>
  <si>
    <t>堀田　千里</t>
  </si>
  <si>
    <t>伊達由美子</t>
  </si>
  <si>
    <t>紙沢　文子</t>
  </si>
  <si>
    <t>池田　直美</t>
  </si>
  <si>
    <t>山内　明美</t>
  </si>
  <si>
    <t>江川　優子</t>
  </si>
  <si>
    <t>和泉真由美</t>
  </si>
  <si>
    <t>日高ひとみ</t>
  </si>
  <si>
    <t>岩田　頼子</t>
  </si>
  <si>
    <t>安部　敦子</t>
  </si>
  <si>
    <t>室屋　峯子</t>
  </si>
  <si>
    <t>札幌わかばB</t>
  </si>
  <si>
    <t>橋口　和枝</t>
  </si>
  <si>
    <t>北畠美智子</t>
  </si>
  <si>
    <t>飯村　芳恵</t>
  </si>
  <si>
    <t>山口　弘子</t>
  </si>
  <si>
    <t>岩井　敦子</t>
  </si>
  <si>
    <t>山根　諒子</t>
  </si>
  <si>
    <t>渋谷　智子</t>
  </si>
  <si>
    <t>大澤　洋子</t>
  </si>
  <si>
    <t>石川　友子</t>
  </si>
  <si>
    <t>鈴木千恵子</t>
  </si>
  <si>
    <t>水落　聡子</t>
  </si>
  <si>
    <t>佐々木晴美</t>
  </si>
  <si>
    <t>中野　智子</t>
  </si>
  <si>
    <t>吉川　千秋</t>
  </si>
  <si>
    <t>滝川シャトル</t>
  </si>
  <si>
    <t>札幌わかばB</t>
  </si>
  <si>
    <t>北空知</t>
  </si>
  <si>
    <t>得能早百合</t>
  </si>
  <si>
    <t>橋口　和枝</t>
  </si>
  <si>
    <t>外崎　圭子</t>
  </si>
  <si>
    <t>北畠美智子</t>
  </si>
  <si>
    <t>河端　詔子</t>
  </si>
  <si>
    <t>飯村　芳恵</t>
  </si>
  <si>
    <t>宮脇　邦代</t>
  </si>
  <si>
    <t>山口　弘子</t>
  </si>
  <si>
    <t>坂本美千枝</t>
  </si>
  <si>
    <t>山根　諒子</t>
  </si>
  <si>
    <t>下山　峰子</t>
  </si>
  <si>
    <t>渋谷　智子</t>
  </si>
  <si>
    <t>岩見沢シャトル</t>
  </si>
  <si>
    <t>札幌シーガル</t>
  </si>
  <si>
    <t>南空知</t>
  </si>
  <si>
    <t>山崎ひとみ</t>
  </si>
  <si>
    <t>大澤　洋子</t>
  </si>
  <si>
    <t>奥宮　　円</t>
  </si>
  <si>
    <t>石川　友子</t>
  </si>
  <si>
    <t>出口　栄子</t>
  </si>
  <si>
    <t>水落　聡子</t>
  </si>
  <si>
    <t>河原　玲子</t>
  </si>
  <si>
    <t>佐々木晴美</t>
  </si>
  <si>
    <t>赤坂　弘子</t>
  </si>
  <si>
    <t>中野　智子</t>
  </si>
  <si>
    <t>吉尾真千子</t>
  </si>
  <si>
    <t>吉川　千秋</t>
  </si>
  <si>
    <t>札幌レディースＡ
(札幌)</t>
  </si>
  <si>
    <t>札幌遊羽クラブ
(札幌)</t>
  </si>
  <si>
    <t>十勝クィーンＡ
(十勝)</t>
  </si>
  <si>
    <t>旭川フレンドリー
(旭川)</t>
  </si>
  <si>
    <t>札幌ライラック
(札幌)</t>
  </si>
  <si>
    <t>2-0</t>
  </si>
  <si>
    <t>2-1</t>
  </si>
  <si>
    <t>0-2</t>
  </si>
  <si>
    <t>北空知</t>
  </si>
  <si>
    <t>旭川</t>
  </si>
  <si>
    <t>滝川シャトル</t>
  </si>
  <si>
    <t>旭川シャトル</t>
  </si>
  <si>
    <t>５部</t>
  </si>
  <si>
    <t>-----</t>
  </si>
  <si>
    <t>４部</t>
  </si>
  <si>
    <t>３部</t>
  </si>
  <si>
    <t>２部</t>
  </si>
  <si>
    <t>-----</t>
  </si>
  <si>
    <t>１部</t>
  </si>
  <si>
    <t>第三位</t>
  </si>
  <si>
    <t>準優勝</t>
  </si>
  <si>
    <t>優勝</t>
  </si>
  <si>
    <t>2-1</t>
  </si>
  <si>
    <t>札幌ライラック</t>
  </si>
  <si>
    <t>旭川フレンドリー</t>
  </si>
  <si>
    <t>札幌</t>
  </si>
  <si>
    <t>旭川</t>
  </si>
  <si>
    <t>札幌遊羽クラブ</t>
  </si>
  <si>
    <t>1-2</t>
  </si>
  <si>
    <t>根室シャトルズ</t>
  </si>
  <si>
    <t>2-0</t>
  </si>
  <si>
    <t>札幌レディース</t>
  </si>
  <si>
    <t>釧根</t>
  </si>
  <si>
    <t>岩見沢ドルフィン</t>
  </si>
  <si>
    <t>南空知</t>
  </si>
  <si>
    <t>札幌すずらん同好会A</t>
  </si>
  <si>
    <t>　2-0</t>
  </si>
  <si>
    <t>札幌パール</t>
  </si>
  <si>
    <t>帯広水鳥クラブA</t>
  </si>
  <si>
    <t>十勝</t>
  </si>
  <si>
    <t>十勝クィーン</t>
  </si>
  <si>
    <t>札幌ソフィー</t>
  </si>
  <si>
    <t>札幌ソフィーＡ</t>
  </si>
  <si>
    <t>岩見沢シャトル</t>
  </si>
  <si>
    <t>札幌レディースＡ</t>
  </si>
  <si>
    <t>十勝クィーンＡ</t>
  </si>
  <si>
    <t>根室シャトルズ
(釧根)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</si>
</sst>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1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24"/>
      <name val="ＭＳ Ｐ明朝"/>
      <family val="1"/>
    </font>
    <font>
      <sz val="20"/>
      <name val="HG丸ｺﾞｼｯｸM-PRO"/>
      <family val="3"/>
    </font>
    <font>
      <sz val="20"/>
      <name val="ＭＳ Ｐゴシック"/>
      <family val="3"/>
    </font>
    <font>
      <sz val="30"/>
      <name val="HG丸ｺﾞｼｯｸM-PRO"/>
      <family val="3"/>
    </font>
    <font>
      <b/>
      <sz val="11"/>
      <color indexed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HG丸ｺﾞｼｯｸM-PRO"/>
      <family val="3"/>
    </font>
    <font>
      <b/>
      <sz val="10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30"/>
      <color indexed="8"/>
      <name val="ＭＳ Ｐゴシック"/>
      <family val="3"/>
    </font>
    <font>
      <sz val="14"/>
      <color indexed="8"/>
      <name val="HGSｺﾞｼｯｸM"/>
      <family val="3"/>
    </font>
    <font>
      <sz val="20"/>
      <color indexed="8"/>
      <name val="HGSｺﾞｼｯｸM"/>
      <family val="3"/>
    </font>
    <font>
      <sz val="16"/>
      <color indexed="8"/>
      <name val="HGSｺﾞｼｯｸM"/>
      <family val="3"/>
    </font>
    <font>
      <sz val="11"/>
      <color indexed="8"/>
      <name val="HGSｺﾞｼｯｸM"/>
      <family val="3"/>
    </font>
    <font>
      <sz val="18"/>
      <color indexed="8"/>
      <name val="HGSｺﾞｼｯｸM"/>
      <family val="3"/>
    </font>
    <font>
      <b/>
      <sz val="14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thin"/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2" fillId="4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3" fillId="0" borderId="0" xfId="0" applyFont="1" applyFill="1" applyBorder="1" applyAlignment="1">
      <alignment horizontal="left" vertical="top"/>
    </xf>
    <xf numFmtId="0" fontId="34" fillId="0" borderId="0" xfId="0" applyFont="1" applyFill="1" applyBorder="1" applyAlignment="1">
      <alignment horizontal="left" vertical="top"/>
    </xf>
    <xf numFmtId="0" fontId="9" fillId="0" borderId="0" xfId="60" applyFont="1" applyFill="1" applyBorder="1" applyAlignment="1">
      <alignment horizontal="left" vertical="top"/>
      <protection/>
    </xf>
    <xf numFmtId="0" fontId="8" fillId="0" borderId="0" xfId="60" applyFont="1" applyFill="1" applyBorder="1" applyAlignment="1">
      <alignment horizontal="left" vertical="top"/>
      <protection/>
    </xf>
    <xf numFmtId="0" fontId="10" fillId="0" borderId="0" xfId="60" applyFont="1" applyFill="1" applyBorder="1" applyAlignment="1">
      <alignment horizontal="left" vertical="top"/>
      <protection/>
    </xf>
    <xf numFmtId="0" fontId="10" fillId="0" borderId="0" xfId="60" applyFont="1" applyFill="1" applyBorder="1" applyAlignment="1">
      <alignment horizontal="left" vertical="top" wrapText="1"/>
      <protection/>
    </xf>
    <xf numFmtId="0" fontId="2" fillId="0" borderId="0" xfId="60" applyFont="1" applyFill="1">
      <alignment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49" fontId="1" fillId="0" borderId="0" xfId="61" applyNumberFormat="1" applyAlignment="1">
      <alignment horizontal="center" vertical="center"/>
      <protection/>
    </xf>
    <xf numFmtId="49" fontId="1" fillId="0" borderId="0" xfId="61" applyNumberFormat="1">
      <alignment/>
      <protection/>
    </xf>
    <xf numFmtId="49" fontId="1" fillId="0" borderId="0" xfId="61" applyNumberFormat="1" applyAlignment="1">
      <alignment horizontal="left" vertical="center"/>
      <protection/>
    </xf>
    <xf numFmtId="49" fontId="1" fillId="0" borderId="0" xfId="61" applyNumberFormat="1" applyBorder="1" applyAlignment="1">
      <alignment horizontal="center" vertical="center"/>
      <protection/>
    </xf>
    <xf numFmtId="49" fontId="1" fillId="0" borderId="0" xfId="61" applyNumberFormat="1" applyBorder="1">
      <alignment/>
      <protection/>
    </xf>
    <xf numFmtId="49" fontId="1" fillId="0" borderId="10" xfId="61" applyNumberFormat="1" applyBorder="1" applyAlignment="1">
      <alignment horizontal="center" vertical="center"/>
      <protection/>
    </xf>
    <xf numFmtId="49" fontId="1" fillId="0" borderId="11" xfId="61" applyNumberFormat="1" applyBorder="1" applyAlignment="1">
      <alignment horizontal="center" vertical="center"/>
      <protection/>
    </xf>
    <xf numFmtId="49" fontId="1" fillId="0" borderId="10" xfId="61" applyNumberFormat="1" applyFont="1" applyBorder="1" applyAlignment="1">
      <alignment horizontal="center" vertical="center"/>
      <protection/>
    </xf>
    <xf numFmtId="49" fontId="0" fillId="0" borderId="0" xfId="61" applyNumberFormat="1" applyFont="1" applyBorder="1" applyAlignment="1">
      <alignment horizontal="center" vertical="center"/>
      <protection/>
    </xf>
    <xf numFmtId="49" fontId="1" fillId="0" borderId="12" xfId="61" applyNumberFormat="1" applyBorder="1" applyAlignment="1">
      <alignment horizontal="center" vertical="center"/>
      <protection/>
    </xf>
    <xf numFmtId="49" fontId="1" fillId="0" borderId="13" xfId="61" applyNumberFormat="1" applyBorder="1" applyAlignment="1">
      <alignment horizontal="center" vertical="center"/>
      <protection/>
    </xf>
    <xf numFmtId="49" fontId="1" fillId="0" borderId="14" xfId="61" applyNumberFormat="1" applyBorder="1" applyAlignment="1">
      <alignment horizontal="center" vertical="center"/>
      <protection/>
    </xf>
    <xf numFmtId="49" fontId="1" fillId="0" borderId="0" xfId="61" applyNumberFormat="1" applyFont="1" applyBorder="1" applyAlignment="1">
      <alignment horizontal="center" vertical="center"/>
      <protection/>
    </xf>
    <xf numFmtId="49" fontId="1" fillId="0" borderId="0" xfId="61" applyNumberFormat="1" applyBorder="1" applyAlignment="1">
      <alignment horizontal="right" vertical="center"/>
      <protection/>
    </xf>
    <xf numFmtId="49" fontId="1" fillId="0" borderId="0" xfId="61" applyNumberFormat="1" applyAlignment="1">
      <alignment horizontal="right" vertical="center"/>
      <protection/>
    </xf>
    <xf numFmtId="49" fontId="1" fillId="0" borderId="14" xfId="61" applyNumberFormat="1" applyBorder="1" applyAlignment="1">
      <alignment horizontal="left" vertical="center"/>
      <protection/>
    </xf>
    <xf numFmtId="49" fontId="1" fillId="0" borderId="0" xfId="61" applyNumberFormat="1" applyBorder="1" applyAlignment="1">
      <alignment vertical="center"/>
      <protection/>
    </xf>
    <xf numFmtId="49" fontId="1" fillId="0" borderId="13" xfId="61" applyNumberFormat="1" applyBorder="1" applyAlignment="1">
      <alignment horizontal="left" vertical="center"/>
      <protection/>
    </xf>
    <xf numFmtId="49" fontId="1" fillId="0" borderId="15" xfId="61" applyNumberFormat="1" applyBorder="1" applyAlignment="1">
      <alignment horizontal="center" vertical="center"/>
      <protection/>
    </xf>
    <xf numFmtId="49" fontId="1" fillId="0" borderId="15" xfId="61" applyNumberFormat="1" applyFont="1" applyBorder="1" applyAlignment="1">
      <alignment vertical="center"/>
      <protection/>
    </xf>
    <xf numFmtId="49" fontId="1" fillId="0" borderId="14" xfId="61" applyNumberFormat="1" applyBorder="1" applyAlignment="1">
      <alignment vertical="center"/>
      <protection/>
    </xf>
    <xf numFmtId="49" fontId="1" fillId="0" borderId="13" xfId="61" applyNumberFormat="1" applyBorder="1" applyAlignment="1">
      <alignment vertical="center"/>
      <protection/>
    </xf>
    <xf numFmtId="49" fontId="1" fillId="0" borderId="12" xfId="61" applyNumberFormat="1" applyBorder="1">
      <alignment/>
      <protection/>
    </xf>
    <xf numFmtId="49" fontId="11" fillId="24" borderId="0" xfId="61" applyNumberFormat="1" applyFont="1" applyFill="1" applyBorder="1" applyAlignment="1">
      <alignment vertical="center"/>
      <protection/>
    </xf>
    <xf numFmtId="49" fontId="1" fillId="0" borderId="0" xfId="61" applyNumberFormat="1" applyBorder="1" applyAlignment="1">
      <alignment horizontal="left" vertical="center"/>
      <protection/>
    </xf>
    <xf numFmtId="49" fontId="0" fillId="24" borderId="0" xfId="61" applyNumberFormat="1" applyFont="1" applyFill="1" applyBorder="1" applyAlignment="1">
      <alignment horizontal="center" vertical="center"/>
      <protection/>
    </xf>
    <xf numFmtId="49" fontId="1" fillId="0" borderId="15" xfId="61" applyNumberFormat="1" applyBorder="1" applyAlignment="1">
      <alignment horizontal="right" vertical="center"/>
      <protection/>
    </xf>
    <xf numFmtId="49" fontId="1" fillId="0" borderId="14" xfId="61" applyNumberFormat="1" applyBorder="1" applyAlignment="1">
      <alignment horizontal="right" vertical="center"/>
      <protection/>
    </xf>
    <xf numFmtId="49" fontId="1" fillId="0" borderId="12" xfId="61" applyNumberFormat="1" applyBorder="1" applyAlignment="1">
      <alignment vertical="center"/>
      <protection/>
    </xf>
    <xf numFmtId="49" fontId="1" fillId="0" borderId="16" xfId="61" applyNumberFormat="1" applyBorder="1">
      <alignment/>
      <protection/>
    </xf>
    <xf numFmtId="49" fontId="1" fillId="0" borderId="17" xfId="61" applyNumberFormat="1" applyBorder="1">
      <alignment/>
      <protection/>
    </xf>
    <xf numFmtId="49" fontId="1" fillId="0" borderId="18" xfId="61" applyNumberFormat="1" applyBorder="1" applyAlignment="1">
      <alignment horizontal="right" vertical="center"/>
      <protection/>
    </xf>
    <xf numFmtId="49" fontId="1" fillId="0" borderId="19" xfId="61" applyNumberFormat="1" applyBorder="1">
      <alignment/>
      <protection/>
    </xf>
    <xf numFmtId="49" fontId="1" fillId="0" borderId="11" xfId="61" applyNumberFormat="1" applyBorder="1">
      <alignment/>
      <protection/>
    </xf>
    <xf numFmtId="49" fontId="1" fillId="0" borderId="11" xfId="61" applyNumberFormat="1" applyBorder="1" applyAlignment="1" quotePrefix="1">
      <alignment horizontal="center" vertical="center"/>
      <protection/>
    </xf>
    <xf numFmtId="49" fontId="17" fillId="0" borderId="10" xfId="61" applyNumberFormat="1" applyFont="1" applyBorder="1" applyAlignment="1">
      <alignment horizontal="center" vertical="center"/>
      <protection/>
    </xf>
    <xf numFmtId="0" fontId="1" fillId="0" borderId="10" xfId="61" applyBorder="1" applyAlignment="1">
      <alignment horizontal="center" vertical="center"/>
      <protection/>
    </xf>
    <xf numFmtId="0" fontId="1" fillId="0" borderId="11" xfId="6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1" fillId="0" borderId="0" xfId="61" applyBorder="1" applyAlignment="1">
      <alignment horizontal="center" vertical="center"/>
      <protection/>
    </xf>
    <xf numFmtId="0" fontId="1" fillId="0" borderId="0" xfId="61" applyBorder="1">
      <alignment/>
      <protection/>
    </xf>
    <xf numFmtId="0" fontId="1" fillId="0" borderId="0" xfId="61">
      <alignment/>
      <protection/>
    </xf>
    <xf numFmtId="0" fontId="1" fillId="0" borderId="0" xfId="61" applyAlignment="1">
      <alignment horizontal="left" vertical="center"/>
      <protection/>
    </xf>
    <xf numFmtId="0" fontId="11" fillId="24" borderId="0" xfId="61" applyFont="1" applyFill="1" applyBorder="1" applyAlignment="1">
      <alignment vertical="center"/>
      <protection/>
    </xf>
    <xf numFmtId="0" fontId="0" fillId="24" borderId="0" xfId="61" applyFont="1" applyFill="1" applyBorder="1" applyAlignment="1">
      <alignment horizontal="center" vertical="center"/>
      <protection/>
    </xf>
    <xf numFmtId="0" fontId="1" fillId="0" borderId="0" xfId="61" applyBorder="1" applyAlignment="1">
      <alignment vertical="center"/>
      <protection/>
    </xf>
    <xf numFmtId="49" fontId="1" fillId="0" borderId="0" xfId="61" applyNumberFormat="1" applyAlignment="1">
      <alignment horizontal="center"/>
      <protection/>
    </xf>
    <xf numFmtId="49" fontId="1" fillId="0" borderId="18" xfId="61" applyNumberFormat="1" applyBorder="1" applyAlignment="1">
      <alignment vertical="center"/>
      <protection/>
    </xf>
    <xf numFmtId="49" fontId="1" fillId="0" borderId="20" xfId="61" applyNumberFormat="1" applyBorder="1" applyAlignment="1">
      <alignment horizontal="right" vertical="center"/>
      <protection/>
    </xf>
    <xf numFmtId="49" fontId="1" fillId="0" borderId="21" xfId="61" applyNumberFormat="1" applyBorder="1" applyAlignment="1">
      <alignment vertical="center"/>
      <protection/>
    </xf>
    <xf numFmtId="49" fontId="1" fillId="0" borderId="22" xfId="61" applyNumberFormat="1" applyBorder="1" applyAlignment="1">
      <alignment vertical="center"/>
      <protection/>
    </xf>
    <xf numFmtId="49" fontId="1" fillId="0" borderId="23" xfId="61" applyNumberFormat="1" applyFont="1" applyBorder="1" applyAlignment="1">
      <alignment horizontal="left" vertical="center"/>
      <protection/>
    </xf>
    <xf numFmtId="49" fontId="1" fillId="0" borderId="24" xfId="61" applyNumberFormat="1" applyBorder="1" applyAlignment="1">
      <alignment vertical="center"/>
      <protection/>
    </xf>
    <xf numFmtId="49" fontId="1" fillId="0" borderId="25" xfId="61" applyNumberFormat="1" applyBorder="1" applyAlignment="1">
      <alignment horizontal="left" vertical="center"/>
      <protection/>
    </xf>
    <xf numFmtId="49" fontId="1" fillId="0" borderId="16" xfId="61" applyNumberForma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35" fillId="0" borderId="26" xfId="62" applyFont="1" applyBorder="1" applyAlignment="1">
      <alignment horizontal="center" vertical="center"/>
      <protection/>
    </xf>
    <xf numFmtId="0" fontId="35" fillId="0" borderId="27" xfId="62" applyFont="1" applyBorder="1" applyAlignment="1">
      <alignment horizontal="center" vertical="center"/>
      <protection/>
    </xf>
    <xf numFmtId="0" fontId="35" fillId="0" borderId="28" xfId="62" applyFont="1" applyBorder="1" applyAlignment="1">
      <alignment horizontal="center" vertical="center"/>
      <protection/>
    </xf>
    <xf numFmtId="0" fontId="36" fillId="0" borderId="29" xfId="62" applyFont="1" applyBorder="1" applyAlignment="1">
      <alignment horizontal="center" vertical="center"/>
      <protection/>
    </xf>
    <xf numFmtId="0" fontId="36" fillId="0" borderId="30" xfId="62" applyFont="1" applyBorder="1" applyAlignment="1">
      <alignment horizontal="center" vertical="center"/>
      <protection/>
    </xf>
    <xf numFmtId="0" fontId="36" fillId="0" borderId="31" xfId="62" applyFont="1" applyBorder="1" applyAlignment="1">
      <alignment horizontal="center" vertical="center"/>
      <protection/>
    </xf>
    <xf numFmtId="0" fontId="36" fillId="0" borderId="29" xfId="62" applyFont="1" applyBorder="1" applyAlignment="1" quotePrefix="1">
      <alignment horizontal="center" vertical="center"/>
      <protection/>
    </xf>
    <xf numFmtId="0" fontId="37" fillId="0" borderId="32" xfId="62" applyFont="1" applyBorder="1" applyAlignment="1">
      <alignment horizontal="center" vertical="center"/>
      <protection/>
    </xf>
    <xf numFmtId="0" fontId="37" fillId="0" borderId="33" xfId="62" applyFont="1" applyBorder="1" applyAlignment="1">
      <alignment horizontal="center" vertical="center"/>
      <protection/>
    </xf>
    <xf numFmtId="0" fontId="37" fillId="0" borderId="34" xfId="62" applyFont="1" applyBorder="1" applyAlignment="1">
      <alignment horizontal="center" vertical="center"/>
      <protection/>
    </xf>
    <xf numFmtId="0" fontId="38" fillId="0" borderId="10" xfId="62" applyFont="1" applyBorder="1">
      <alignment vertical="center"/>
      <protection/>
    </xf>
    <xf numFmtId="49" fontId="1" fillId="0" borderId="35" xfId="61" applyNumberFormat="1" applyBorder="1" applyAlignment="1">
      <alignment horizontal="left" vertical="center"/>
      <protection/>
    </xf>
    <xf numFmtId="49" fontId="1" fillId="0" borderId="36" xfId="61" applyNumberFormat="1" applyBorder="1" applyAlignment="1">
      <alignment vertical="center"/>
      <protection/>
    </xf>
    <xf numFmtId="49" fontId="1" fillId="0" borderId="16" xfId="61" applyNumberFormat="1" applyFont="1" applyBorder="1" applyAlignment="1">
      <alignment horizontal="left" vertical="center"/>
      <protection/>
    </xf>
    <xf numFmtId="49" fontId="1" fillId="0" borderId="17" xfId="61" applyNumberFormat="1" applyBorder="1" applyAlignment="1">
      <alignment vertical="center"/>
      <protection/>
    </xf>
    <xf numFmtId="49" fontId="1" fillId="0" borderId="11" xfId="61" applyNumberFormat="1" applyBorder="1" applyAlignment="1">
      <alignment horizontal="left" vertical="center"/>
      <protection/>
    </xf>
    <xf numFmtId="0" fontId="6" fillId="0" borderId="37" xfId="60" applyFont="1" applyFill="1" applyBorder="1" applyAlignment="1">
      <alignment horizontal="center" vertical="center"/>
      <protection/>
    </xf>
    <xf numFmtId="0" fontId="6" fillId="0" borderId="38" xfId="60" applyFont="1" applyFill="1" applyBorder="1" applyAlignment="1">
      <alignment horizontal="center" vertical="center"/>
      <protection/>
    </xf>
    <xf numFmtId="0" fontId="6" fillId="0" borderId="39" xfId="60" applyFont="1" applyFill="1" applyBorder="1" applyAlignment="1">
      <alignment horizontal="center" vertical="center"/>
      <protection/>
    </xf>
    <xf numFmtId="0" fontId="6" fillId="0" borderId="40" xfId="60" applyFont="1" applyFill="1" applyBorder="1" applyAlignment="1">
      <alignment horizontal="center" vertical="center"/>
      <protection/>
    </xf>
    <xf numFmtId="0" fontId="6" fillId="0" borderId="0" xfId="60" applyFont="1" applyFill="1" applyAlignment="1">
      <alignment vertical="center"/>
      <protection/>
    </xf>
    <xf numFmtId="49" fontId="1" fillId="0" borderId="24" xfId="61" applyNumberFormat="1" applyBorder="1">
      <alignment/>
      <protection/>
    </xf>
    <xf numFmtId="49" fontId="1" fillId="0" borderId="41" xfId="61" applyNumberFormat="1" applyBorder="1">
      <alignment/>
      <protection/>
    </xf>
    <xf numFmtId="49" fontId="1" fillId="0" borderId="35" xfId="61" applyNumberFormat="1" applyBorder="1">
      <alignment/>
      <protection/>
    </xf>
    <xf numFmtId="49" fontId="1" fillId="0" borderId="42" xfId="61" applyNumberFormat="1" applyBorder="1">
      <alignment/>
      <protection/>
    </xf>
    <xf numFmtId="49" fontId="1" fillId="0" borderId="21" xfId="61" applyNumberFormat="1" applyBorder="1" applyAlignment="1">
      <alignment horizontal="right" vertical="center"/>
      <protection/>
    </xf>
    <xf numFmtId="49" fontId="1" fillId="0" borderId="42" xfId="61" applyNumberFormat="1" applyBorder="1" applyAlignment="1">
      <alignment horizontal="right" vertical="center"/>
      <protection/>
    </xf>
    <xf numFmtId="49" fontId="1" fillId="0" borderId="22" xfId="61" applyNumberFormat="1" applyBorder="1">
      <alignment/>
      <protection/>
    </xf>
    <xf numFmtId="49" fontId="1" fillId="0" borderId="43" xfId="61" applyNumberFormat="1" applyBorder="1">
      <alignment/>
      <protection/>
    </xf>
    <xf numFmtId="49" fontId="1" fillId="0" borderId="41" xfId="61" applyNumberFormat="1" applyBorder="1" applyAlignment="1">
      <alignment vertical="center"/>
      <protection/>
    </xf>
    <xf numFmtId="49" fontId="1" fillId="0" borderId="44" xfId="61" applyNumberFormat="1" applyBorder="1" applyAlignment="1">
      <alignment horizontal="center" vertical="center"/>
      <protection/>
    </xf>
    <xf numFmtId="49" fontId="1" fillId="0" borderId="45" xfId="61" applyNumberFormat="1" applyBorder="1">
      <alignment/>
      <protection/>
    </xf>
    <xf numFmtId="0" fontId="39" fillId="0" borderId="30" xfId="62" applyFont="1" applyBorder="1" applyAlignment="1">
      <alignment horizontal="center" vertical="center"/>
      <protection/>
    </xf>
    <xf numFmtId="49" fontId="0" fillId="24" borderId="17" xfId="61" applyNumberFormat="1" applyFont="1" applyFill="1" applyBorder="1" applyAlignment="1">
      <alignment horizontal="center" vertical="center"/>
      <protection/>
    </xf>
    <xf numFmtId="49" fontId="9" fillId="0" borderId="13" xfId="61" applyNumberFormat="1" applyFont="1" applyBorder="1" applyAlignment="1">
      <alignment horizontal="center" vertical="center"/>
      <protection/>
    </xf>
    <xf numFmtId="49" fontId="9" fillId="0" borderId="15" xfId="61" applyNumberFormat="1" applyFont="1" applyBorder="1" applyAlignment="1">
      <alignment horizontal="center" vertical="center"/>
      <protection/>
    </xf>
    <xf numFmtId="49" fontId="11" fillId="0" borderId="10" xfId="61" applyNumberFormat="1" applyFont="1" applyBorder="1" applyAlignment="1">
      <alignment horizontal="center" vertical="center" shrinkToFit="1"/>
      <protection/>
    </xf>
    <xf numFmtId="49" fontId="11" fillId="0" borderId="11" xfId="61" applyNumberFormat="1" applyFont="1" applyBorder="1" applyAlignment="1">
      <alignment horizontal="center" vertical="center" shrinkToFit="1"/>
      <protection/>
    </xf>
    <xf numFmtId="49" fontId="11" fillId="24" borderId="15" xfId="61" applyNumberFormat="1" applyFont="1" applyFill="1" applyBorder="1" applyAlignment="1">
      <alignment vertical="center"/>
      <protection/>
    </xf>
    <xf numFmtId="49" fontId="0" fillId="24" borderId="16" xfId="61" applyNumberFormat="1" applyFont="1" applyFill="1" applyBorder="1" applyAlignment="1">
      <alignment horizontal="center" vertical="center"/>
      <protection/>
    </xf>
    <xf numFmtId="49" fontId="0" fillId="24" borderId="19" xfId="61" applyNumberFormat="1" applyFont="1" applyFill="1" applyBorder="1" applyAlignment="1">
      <alignment horizontal="center" vertical="center"/>
      <protection/>
    </xf>
    <xf numFmtId="49" fontId="1" fillId="0" borderId="46" xfId="61" applyNumberFormat="1" applyBorder="1" applyAlignment="1">
      <alignment horizontal="center" vertical="center"/>
      <protection/>
    </xf>
    <xf numFmtId="49" fontId="1" fillId="0" borderId="10" xfId="61" applyNumberFormat="1" applyBorder="1" applyAlignment="1">
      <alignment horizontal="center" vertical="center"/>
      <protection/>
    </xf>
    <xf numFmtId="49" fontId="25" fillId="0" borderId="11" xfId="61" applyNumberFormat="1" applyFont="1" applyBorder="1" applyAlignment="1">
      <alignment horizontal="center" vertical="center"/>
      <protection/>
    </xf>
    <xf numFmtId="49" fontId="11" fillId="24" borderId="13" xfId="61" applyNumberFormat="1" applyFont="1" applyFill="1" applyBorder="1" applyAlignment="1">
      <alignment vertical="center"/>
      <protection/>
    </xf>
    <xf numFmtId="49" fontId="1" fillId="0" borderId="12" xfId="61" applyNumberFormat="1" applyBorder="1" applyAlignment="1">
      <alignment horizontal="center" vertical="center"/>
      <protection/>
    </xf>
    <xf numFmtId="49" fontId="1" fillId="0" borderId="0" xfId="61" applyNumberFormat="1" applyBorder="1" applyAlignment="1">
      <alignment horizontal="center" vertical="center"/>
      <protection/>
    </xf>
    <xf numFmtId="49" fontId="1" fillId="0" borderId="13" xfId="61" applyNumberFormat="1" applyBorder="1" applyAlignment="1">
      <alignment horizontal="center" vertical="center" wrapText="1"/>
      <protection/>
    </xf>
    <xf numFmtId="49" fontId="1" fillId="0" borderId="16" xfId="61" applyNumberFormat="1" applyBorder="1" applyAlignment="1">
      <alignment horizontal="center" vertical="center"/>
      <protection/>
    </xf>
    <xf numFmtId="49" fontId="1" fillId="0" borderId="15" xfId="61" applyNumberFormat="1" applyBorder="1" applyAlignment="1">
      <alignment horizontal="center" vertical="center"/>
      <protection/>
    </xf>
    <xf numFmtId="49" fontId="1" fillId="0" borderId="19" xfId="61" applyNumberFormat="1" applyBorder="1" applyAlignment="1">
      <alignment horizontal="center" vertical="center"/>
      <protection/>
    </xf>
    <xf numFmtId="49" fontId="12" fillId="0" borderId="0" xfId="61" applyNumberFormat="1" applyFont="1" applyAlignment="1">
      <alignment vertical="center"/>
      <protection/>
    </xf>
    <xf numFmtId="49" fontId="1" fillId="0" borderId="14" xfId="61" applyNumberFormat="1" applyBorder="1" applyAlignment="1">
      <alignment horizontal="center" vertical="center"/>
      <protection/>
    </xf>
    <xf numFmtId="49" fontId="1" fillId="0" borderId="0" xfId="61" applyNumberFormat="1" applyFont="1" applyBorder="1" applyAlignment="1">
      <alignment horizontal="left" vertical="center"/>
      <protection/>
    </xf>
    <xf numFmtId="49" fontId="1" fillId="0" borderId="0" xfId="61" applyNumberFormat="1" applyBorder="1" applyAlignment="1">
      <alignment horizontal="left" vertical="center"/>
      <protection/>
    </xf>
    <xf numFmtId="49" fontId="1" fillId="0" borderId="11" xfId="61" applyNumberFormat="1" applyBorder="1" applyAlignment="1">
      <alignment horizontal="center" vertical="center"/>
      <protection/>
    </xf>
    <xf numFmtId="49" fontId="25" fillId="0" borderId="10" xfId="61" applyNumberFormat="1" applyFont="1" applyBorder="1" applyAlignment="1">
      <alignment horizontal="center" vertical="center"/>
      <protection/>
    </xf>
    <xf numFmtId="49" fontId="0" fillId="0" borderId="16" xfId="61" applyNumberFormat="1" applyFont="1" applyBorder="1" applyAlignment="1">
      <alignment horizontal="center" vertical="center"/>
      <protection/>
    </xf>
    <xf numFmtId="49" fontId="0" fillId="0" borderId="17" xfId="61" applyNumberFormat="1" applyFont="1" applyBorder="1" applyAlignment="1">
      <alignment horizontal="center" vertical="center"/>
      <protection/>
    </xf>
    <xf numFmtId="49" fontId="13" fillId="0" borderId="10" xfId="61" applyNumberFormat="1" applyFont="1" applyBorder="1" applyAlignment="1">
      <alignment horizontal="center" vertical="center" shrinkToFit="1"/>
      <protection/>
    </xf>
    <xf numFmtId="49" fontId="13" fillId="0" borderId="11" xfId="61" applyNumberFormat="1" applyFont="1" applyBorder="1" applyAlignment="1">
      <alignment horizontal="center" vertical="center" shrinkToFit="1"/>
      <protection/>
    </xf>
    <xf numFmtId="49" fontId="14" fillId="0" borderId="37" xfId="61" applyNumberFormat="1" applyFont="1" applyBorder="1" applyAlignment="1">
      <alignment horizontal="center" vertical="center"/>
      <protection/>
    </xf>
    <xf numFmtId="49" fontId="14" fillId="0" borderId="47" xfId="61" applyNumberFormat="1" applyFont="1" applyBorder="1" applyAlignment="1">
      <alignment horizontal="center" vertical="center"/>
      <protection/>
    </xf>
    <xf numFmtId="49" fontId="14" fillId="0" borderId="48" xfId="61" applyNumberFormat="1" applyFont="1" applyBorder="1" applyAlignment="1">
      <alignment horizontal="center" vertical="center"/>
      <protection/>
    </xf>
    <xf numFmtId="49" fontId="14" fillId="0" borderId="49" xfId="61" applyNumberFormat="1" applyFont="1" applyBorder="1" applyAlignment="1">
      <alignment horizontal="center" vertical="center"/>
      <protection/>
    </xf>
    <xf numFmtId="49" fontId="14" fillId="0" borderId="50" xfId="61" applyNumberFormat="1" applyFont="1" applyBorder="1" applyAlignment="1">
      <alignment horizontal="center" vertical="center"/>
      <protection/>
    </xf>
    <xf numFmtId="49" fontId="14" fillId="0" borderId="51" xfId="61" applyNumberFormat="1" applyFont="1" applyBorder="1" applyAlignment="1">
      <alignment horizontal="center" vertical="center"/>
      <protection/>
    </xf>
    <xf numFmtId="49" fontId="1" fillId="0" borderId="0" xfId="61" applyNumberFormat="1" applyBorder="1" applyAlignment="1">
      <alignment horizontal="right" vertical="center"/>
      <protection/>
    </xf>
    <xf numFmtId="49" fontId="1" fillId="0" borderId="17" xfId="61" applyNumberFormat="1" applyBorder="1" applyAlignment="1">
      <alignment horizontal="right" vertical="center"/>
      <protection/>
    </xf>
    <xf numFmtId="49" fontId="1" fillId="0" borderId="52" xfId="61" applyNumberFormat="1" applyBorder="1" applyAlignment="1">
      <alignment horizontal="left" vertical="center"/>
      <protection/>
    </xf>
    <xf numFmtId="49" fontId="1" fillId="0" borderId="18" xfId="61" applyNumberFormat="1" applyBorder="1" applyAlignment="1">
      <alignment horizontal="left" vertical="center"/>
      <protection/>
    </xf>
    <xf numFmtId="49" fontId="1" fillId="0" borderId="10" xfId="61" applyNumberFormat="1" applyBorder="1" applyAlignment="1">
      <alignment horizontal="center" vertical="center" wrapText="1"/>
      <protection/>
    </xf>
    <xf numFmtId="0" fontId="1" fillId="0" borderId="10" xfId="61" applyBorder="1" applyAlignment="1">
      <alignment horizontal="center" vertical="center"/>
      <protection/>
    </xf>
    <xf numFmtId="0" fontId="1" fillId="0" borderId="11" xfId="61" applyBorder="1" applyAlignment="1">
      <alignment horizontal="center" vertical="center"/>
      <protection/>
    </xf>
    <xf numFmtId="0" fontId="11" fillId="0" borderId="10" xfId="61" applyFont="1" applyBorder="1" applyAlignment="1">
      <alignment horizontal="center" vertical="center" shrinkToFit="1"/>
      <protection/>
    </xf>
    <xf numFmtId="0" fontId="11" fillId="0" borderId="11" xfId="61" applyFont="1" applyBorder="1" applyAlignment="1">
      <alignment horizontal="center" vertical="center" shrinkToFit="1"/>
      <protection/>
    </xf>
    <xf numFmtId="0" fontId="11" fillId="24" borderId="13" xfId="61" applyFont="1" applyFill="1" applyBorder="1" applyAlignment="1">
      <alignment vertical="center"/>
      <protection/>
    </xf>
    <xf numFmtId="0" fontId="11" fillId="24" borderId="15" xfId="61" applyFont="1" applyFill="1" applyBorder="1" applyAlignment="1">
      <alignment vertical="center"/>
      <protection/>
    </xf>
    <xf numFmtId="0" fontId="0" fillId="24" borderId="16" xfId="61" applyFont="1" applyFill="1" applyBorder="1" applyAlignment="1">
      <alignment horizontal="center" vertical="center"/>
      <protection/>
    </xf>
    <xf numFmtId="0" fontId="0" fillId="24" borderId="17" xfId="61" applyFont="1" applyFill="1" applyBorder="1" applyAlignment="1">
      <alignment horizontal="center" vertical="center"/>
      <protection/>
    </xf>
    <xf numFmtId="0" fontId="1" fillId="0" borderId="46" xfId="61" applyBorder="1" applyAlignment="1">
      <alignment horizontal="center" vertical="center"/>
      <protection/>
    </xf>
    <xf numFmtId="0" fontId="40" fillId="0" borderId="10" xfId="61" applyFont="1" applyBorder="1" applyAlignment="1">
      <alignment horizontal="center" vertical="center"/>
      <protection/>
    </xf>
    <xf numFmtId="0" fontId="40" fillId="0" borderId="11" xfId="61" applyFont="1" applyBorder="1" applyAlignment="1">
      <alignment horizontal="center" vertical="center"/>
      <protection/>
    </xf>
    <xf numFmtId="0" fontId="13" fillId="0" borderId="10" xfId="61" applyFont="1" applyBorder="1" applyAlignment="1">
      <alignment horizontal="center" vertical="center" shrinkToFit="1"/>
      <protection/>
    </xf>
    <xf numFmtId="0" fontId="13" fillId="0" borderId="11" xfId="61" applyFont="1" applyBorder="1" applyAlignment="1">
      <alignment horizontal="center" vertical="center" shrinkToFit="1"/>
      <protection/>
    </xf>
    <xf numFmtId="0" fontId="0" fillId="24" borderId="19" xfId="61" applyFont="1" applyFill="1" applyBorder="1" applyAlignment="1">
      <alignment horizontal="center"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15" fillId="24" borderId="13" xfId="61" applyFont="1" applyFill="1" applyBorder="1" applyAlignment="1">
      <alignment vertical="center"/>
      <protection/>
    </xf>
    <xf numFmtId="0" fontId="15" fillId="24" borderId="15" xfId="61" applyFont="1" applyFill="1" applyBorder="1" applyAlignment="1">
      <alignment vertical="center"/>
      <protection/>
    </xf>
    <xf numFmtId="49" fontId="1" fillId="0" borderId="18" xfId="61" applyNumberFormat="1" applyFont="1" applyBorder="1" applyAlignment="1">
      <alignment horizontal="left" vertical="center"/>
      <protection/>
    </xf>
    <xf numFmtId="0" fontId="11" fillId="24" borderId="13" xfId="61" applyFont="1" applyFill="1" applyBorder="1" applyAlignment="1">
      <alignment vertical="center" wrapText="1"/>
      <protection/>
    </xf>
    <xf numFmtId="0" fontId="11" fillId="24" borderId="15" xfId="61" applyFont="1" applyFill="1" applyBorder="1" applyAlignment="1">
      <alignment vertical="center" wrapText="1"/>
      <protection/>
    </xf>
    <xf numFmtId="0" fontId="16" fillId="0" borderId="10" xfId="61" applyFont="1" applyBorder="1" applyAlignment="1">
      <alignment horizontal="center" vertical="center" wrapText="1"/>
      <protection/>
    </xf>
    <xf numFmtId="0" fontId="16" fillId="0" borderId="11" xfId="61" applyFont="1" applyBorder="1" applyAlignment="1">
      <alignment horizontal="center" vertical="center" wrapText="1"/>
      <protection/>
    </xf>
    <xf numFmtId="49" fontId="13" fillId="0" borderId="12" xfId="61" applyNumberFormat="1" applyFont="1" applyBorder="1" applyAlignment="1">
      <alignment horizontal="left" vertical="center"/>
      <protection/>
    </xf>
    <xf numFmtId="49" fontId="13" fillId="0" borderId="14" xfId="61" applyNumberFormat="1" applyFont="1" applyBorder="1" applyAlignment="1">
      <alignment horizontal="left" vertical="center"/>
      <protection/>
    </xf>
    <xf numFmtId="49" fontId="13" fillId="0" borderId="13" xfId="61" applyNumberFormat="1" applyFont="1" applyBorder="1" applyAlignment="1">
      <alignment vertical="center"/>
      <protection/>
    </xf>
    <xf numFmtId="49" fontId="13" fillId="0" borderId="15" xfId="61" applyNumberFormat="1" applyFont="1" applyBorder="1" applyAlignment="1">
      <alignment vertical="center"/>
      <protection/>
    </xf>
    <xf numFmtId="49" fontId="1" fillId="0" borderId="16" xfId="61" applyNumberFormat="1" applyFont="1" applyBorder="1" applyAlignment="1">
      <alignment horizontal="center" vertical="center"/>
      <protection/>
    </xf>
    <xf numFmtId="49" fontId="1" fillId="0" borderId="17" xfId="61" applyNumberFormat="1" applyFont="1" applyBorder="1" applyAlignment="1">
      <alignment horizontal="center" vertical="center"/>
      <protection/>
    </xf>
    <xf numFmtId="0" fontId="37" fillId="0" borderId="10" xfId="62" applyFont="1" applyBorder="1" applyAlignment="1">
      <alignment horizontal="center" vertical="center"/>
      <protection/>
    </xf>
    <xf numFmtId="0" fontId="37" fillId="0" borderId="11" xfId="62" applyFont="1" applyBorder="1" applyAlignment="1">
      <alignment horizontal="center" vertical="center"/>
      <protection/>
    </xf>
    <xf numFmtId="0" fontId="6" fillId="0" borderId="39" xfId="60" applyFont="1" applyFill="1" applyBorder="1" applyAlignment="1">
      <alignment horizontal="center" vertical="center"/>
      <protection/>
    </xf>
    <xf numFmtId="0" fontId="6" fillId="0" borderId="53" xfId="60" applyFont="1" applyFill="1" applyBorder="1" applyAlignment="1">
      <alignment horizontal="center" vertical="center"/>
      <protection/>
    </xf>
    <xf numFmtId="0" fontId="6" fillId="0" borderId="54" xfId="60" applyFont="1" applyFill="1" applyBorder="1" applyAlignment="1">
      <alignment horizontal="center" vertical="center"/>
      <protection/>
    </xf>
    <xf numFmtId="0" fontId="6" fillId="0" borderId="55" xfId="60" applyFont="1" applyFill="1" applyBorder="1" applyAlignment="1">
      <alignment horizontal="center" vertical="center"/>
      <protection/>
    </xf>
    <xf numFmtId="0" fontId="6" fillId="0" borderId="56" xfId="60" applyFont="1" applyFill="1" applyBorder="1" applyAlignment="1">
      <alignment horizontal="center" vertical="center"/>
      <protection/>
    </xf>
    <xf numFmtId="0" fontId="6" fillId="0" borderId="12" xfId="60" applyFont="1" applyFill="1" applyBorder="1" applyAlignment="1">
      <alignment horizontal="center" vertical="center"/>
      <protection/>
    </xf>
    <xf numFmtId="0" fontId="6" fillId="0" borderId="57" xfId="60" applyFont="1" applyFill="1" applyBorder="1" applyAlignment="1">
      <alignment horizontal="center" vertical="center"/>
      <protection/>
    </xf>
    <xf numFmtId="0" fontId="6" fillId="0" borderId="0" xfId="60" applyFont="1" applyFill="1" applyAlignment="1">
      <alignment horizontal="left" vertical="center"/>
      <protection/>
    </xf>
    <xf numFmtId="0" fontId="6" fillId="0" borderId="58" xfId="60" applyFont="1" applyFill="1" applyBorder="1" applyAlignment="1">
      <alignment horizontal="center" vertical="center"/>
      <protection/>
    </xf>
    <xf numFmtId="0" fontId="6" fillId="0" borderId="59" xfId="60" applyFont="1" applyFill="1" applyBorder="1" applyAlignment="1">
      <alignment horizontal="center" vertical="center"/>
      <protection/>
    </xf>
    <xf numFmtId="0" fontId="6" fillId="0" borderId="28" xfId="60" applyFont="1" applyFill="1" applyBorder="1" applyAlignment="1">
      <alignment horizontal="center" vertical="center"/>
      <protection/>
    </xf>
    <xf numFmtId="0" fontId="6" fillId="0" borderId="60" xfId="60" applyFont="1" applyFill="1" applyBorder="1" applyAlignment="1">
      <alignment horizontal="center" vertical="center"/>
      <protection/>
    </xf>
    <xf numFmtId="0" fontId="6" fillId="0" borderId="40" xfId="60" applyFont="1" applyFill="1" applyBorder="1" applyAlignment="1">
      <alignment horizontal="center" vertical="center"/>
      <protection/>
    </xf>
    <xf numFmtId="0" fontId="6" fillId="0" borderId="61" xfId="60" applyFont="1" applyFill="1" applyBorder="1" applyAlignment="1">
      <alignment horizontal="center" vertical="center"/>
      <protection/>
    </xf>
    <xf numFmtId="0" fontId="6" fillId="0" borderId="62" xfId="60" applyFont="1" applyFill="1" applyBorder="1" applyAlignment="1">
      <alignment horizontal="center" vertical="center"/>
      <protection/>
    </xf>
    <xf numFmtId="0" fontId="6" fillId="0" borderId="63" xfId="60" applyFont="1" applyFill="1" applyBorder="1" applyAlignment="1">
      <alignment horizontal="center" vertical="center"/>
      <protection/>
    </xf>
    <xf numFmtId="0" fontId="6" fillId="0" borderId="64" xfId="60" applyFont="1" applyFill="1" applyBorder="1" applyAlignment="1">
      <alignment horizontal="center" vertical="center"/>
      <protection/>
    </xf>
    <xf numFmtId="0" fontId="6" fillId="0" borderId="65" xfId="60" applyFont="1" applyFill="1" applyBorder="1" applyAlignment="1">
      <alignment horizontal="center" vertical="center"/>
      <protection/>
    </xf>
    <xf numFmtId="0" fontId="6" fillId="0" borderId="48" xfId="60" applyFont="1" applyFill="1" applyBorder="1" applyAlignment="1">
      <alignment horizontal="center" vertical="center"/>
      <protection/>
    </xf>
    <xf numFmtId="0" fontId="6" fillId="0" borderId="66" xfId="60" applyFont="1" applyFill="1" applyBorder="1" applyAlignment="1">
      <alignment horizontal="center" vertical="center"/>
      <protection/>
    </xf>
    <xf numFmtId="0" fontId="5" fillId="0" borderId="67" xfId="60" applyFont="1" applyFill="1" applyBorder="1" applyAlignment="1">
      <alignment horizontal="center" vertical="center"/>
      <protection/>
    </xf>
    <xf numFmtId="0" fontId="5" fillId="0" borderId="68" xfId="60" applyFont="1" applyFill="1" applyBorder="1" applyAlignment="1">
      <alignment horizontal="center" vertical="center"/>
      <protection/>
    </xf>
    <xf numFmtId="0" fontId="5" fillId="0" borderId="69" xfId="60" applyFont="1" applyFill="1" applyBorder="1" applyAlignment="1">
      <alignment horizontal="center" vertical="center"/>
      <protection/>
    </xf>
    <xf numFmtId="0" fontId="5" fillId="0" borderId="70" xfId="60" applyFont="1" applyFill="1" applyBorder="1" applyAlignment="1">
      <alignment horizontal="center" vertical="center"/>
      <protection/>
    </xf>
    <xf numFmtId="0" fontId="5" fillId="0" borderId="71" xfId="60" applyFont="1" applyFill="1" applyBorder="1" applyAlignment="1">
      <alignment horizontal="center" vertical="center"/>
      <protection/>
    </xf>
    <xf numFmtId="0" fontId="5" fillId="0" borderId="27" xfId="60" applyFont="1" applyFill="1" applyBorder="1" applyAlignment="1">
      <alignment horizontal="center" vertical="center"/>
      <protection/>
    </xf>
    <xf numFmtId="0" fontId="6" fillId="0" borderId="72" xfId="60" applyFont="1" applyFill="1" applyBorder="1" applyAlignment="1">
      <alignment horizontal="center" vertical="center"/>
      <protection/>
    </xf>
    <xf numFmtId="0" fontId="6" fillId="0" borderId="73" xfId="60" applyFont="1" applyFill="1" applyBorder="1" applyAlignment="1">
      <alignment horizontal="center" vertical="center"/>
      <protection/>
    </xf>
    <xf numFmtId="0" fontId="5" fillId="0" borderId="74" xfId="60" applyFont="1" applyFill="1" applyBorder="1" applyAlignment="1">
      <alignment horizontal="center" vertical="center"/>
      <protection/>
    </xf>
    <xf numFmtId="0" fontId="5" fillId="0" borderId="75" xfId="60" applyFont="1" applyFill="1" applyBorder="1" applyAlignment="1">
      <alignment horizontal="center" vertical="center"/>
      <protection/>
    </xf>
    <xf numFmtId="0" fontId="6" fillId="0" borderId="76" xfId="60" applyFont="1" applyFill="1" applyBorder="1" applyAlignment="1">
      <alignment horizontal="center" vertical="center"/>
      <protection/>
    </xf>
    <xf numFmtId="0" fontId="4" fillId="0" borderId="77" xfId="60" applyFont="1" applyFill="1" applyBorder="1" applyAlignment="1">
      <alignment horizontal="center" vertical="center"/>
      <protection/>
    </xf>
    <xf numFmtId="0" fontId="4" fillId="0" borderId="50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78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2" fillId="0" borderId="54" xfId="60" applyFont="1" applyFill="1" applyBorder="1" applyAlignment="1">
      <alignment horizontal="center" vertical="center"/>
      <protection/>
    </xf>
    <xf numFmtId="0" fontId="2" fillId="0" borderId="58" xfId="60" applyFont="1" applyFill="1" applyBorder="1" applyAlignment="1">
      <alignment horizontal="center" vertical="center"/>
      <protection/>
    </xf>
    <xf numFmtId="0" fontId="2" fillId="0" borderId="62" xfId="60" applyFont="1" applyFill="1" applyBorder="1" applyAlignment="1">
      <alignment horizontal="center" vertical="center"/>
      <protection/>
    </xf>
    <xf numFmtId="0" fontId="2" fillId="0" borderId="63" xfId="60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23">
    <dxf>
      <border>
        <bottom style="thin">
          <color indexed="10"/>
        </bottom>
      </border>
    </dxf>
    <dxf>
      <border>
        <top style="thin">
          <color indexed="10"/>
        </top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10"/>
        </bottom>
      </border>
    </dxf>
    <dxf>
      <border>
        <top style="thin">
          <color indexed="10"/>
        </top>
        <bottom>
          <color indexed="63"/>
        </bottom>
      </border>
    </dxf>
    <dxf>
      <border>
        <left style="thin">
          <color indexed="10"/>
        </left>
        <top>
          <color indexed="63"/>
        </top>
      </border>
    </dxf>
    <dxf>
      <border>
        <bottom style="thin">
          <color indexed="10"/>
        </bottom>
      </border>
    </dxf>
    <dxf>
      <border>
        <left style="thin">
          <color indexed="10"/>
        </left>
        <bottom>
          <color indexed="63"/>
        </bottom>
      </border>
    </dxf>
    <dxf>
      <border>
        <bottom style="thin">
          <color indexed="10"/>
        </bottom>
      </border>
    </dxf>
    <dxf>
      <border>
        <top style="thin">
          <color indexed="10"/>
        </top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10"/>
        </bottom>
      </border>
    </dxf>
    <dxf>
      <border>
        <top style="thin">
          <color indexed="10"/>
        </top>
        <bottom>
          <color indexed="63"/>
        </bottom>
      </border>
    </dxf>
    <dxf>
      <border>
        <left style="thin">
          <color indexed="10"/>
        </left>
        <top>
          <color indexed="63"/>
        </top>
      </border>
    </dxf>
    <dxf>
      <border>
        <bottom style="thin">
          <color indexed="10"/>
        </bottom>
      </border>
    </dxf>
    <dxf>
      <border>
        <left style="thin">
          <color indexed="10"/>
        </left>
        <bottom>
          <color indexed="63"/>
        </bottom>
      </border>
    </dxf>
    <dxf>
      <border>
        <bottom style="thin">
          <color indexed="10"/>
        </bottom>
      </border>
    </dxf>
    <dxf>
      <border>
        <top style="thin">
          <color indexed="10"/>
        </top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10"/>
        </bottom>
      </border>
    </dxf>
    <dxf>
      <border>
        <top style="thin">
          <color indexed="10"/>
        </top>
        <bottom>
          <color indexed="63"/>
        </bottom>
      </border>
    </dxf>
    <dxf>
      <border>
        <left style="thin">
          <color indexed="10"/>
        </left>
        <top>
          <color indexed="63"/>
        </top>
      </border>
    </dxf>
    <dxf>
      <border>
        <bottom style="thin">
          <color indexed="10"/>
        </bottom>
      </border>
    </dxf>
    <dxf>
      <border>
        <left style="thin">
          <color indexed="10"/>
        </left>
        <bottom>
          <color indexed="63"/>
        </bottom>
      </border>
    </dxf>
    <dxf>
      <border>
        <top style="thin">
          <color rgb="FF000000"/>
        </top>
        <bottom>
          <color rgb="FF000000"/>
        </bottom>
      </border>
    </dxf>
    <dxf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91150" y="7305675"/>
          <a:ext cx="209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１Ｃ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190500</xdr:colOff>
      <xdr:row>40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0" y="6391275"/>
          <a:ext cx="1905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628650</xdr:colOff>
      <xdr:row>38</xdr:row>
      <xdr:rowOff>0</xdr:rowOff>
    </xdr:from>
    <xdr:to>
      <xdr:col>6</xdr:col>
      <xdr:colOff>0</xdr:colOff>
      <xdr:row>40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391150" y="6391275"/>
          <a:ext cx="209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１Ｂ</a:t>
          </a:r>
        </a:p>
      </xdr:txBody>
    </xdr:sp>
    <xdr:clientData/>
  </xdr:twoCellAnchor>
  <xdr:twoCellAnchor>
    <xdr:from>
      <xdr:col>2</xdr:col>
      <xdr:colOff>180975</xdr:colOff>
      <xdr:row>40</xdr:row>
      <xdr:rowOff>76200</xdr:rowOff>
    </xdr:from>
    <xdr:to>
      <xdr:col>2</xdr:col>
      <xdr:colOff>180975</xdr:colOff>
      <xdr:row>41</xdr:row>
      <xdr:rowOff>9525</xdr:rowOff>
    </xdr:to>
    <xdr:sp>
      <xdr:nvSpPr>
        <xdr:cNvPr id="4" name="Line 4"/>
        <xdr:cNvSpPr>
          <a:spLocks/>
        </xdr:cNvSpPr>
      </xdr:nvSpPr>
      <xdr:spPr>
        <a:xfrm>
          <a:off x="2428875" y="6924675"/>
          <a:ext cx="0" cy="1619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190500</xdr:colOff>
      <xdr:row>44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0" y="7305675"/>
          <a:ext cx="1905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190500</xdr:colOff>
      <xdr:row>42</xdr:row>
      <xdr:rowOff>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0" y="6848475"/>
          <a:ext cx="1905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１Ａ</a:t>
          </a:r>
        </a:p>
      </xdr:txBody>
    </xdr:sp>
    <xdr:clientData/>
  </xdr:twoCellAnchor>
  <xdr:twoCellAnchor>
    <xdr:from>
      <xdr:col>0</xdr:col>
      <xdr:colOff>1676400</xdr:colOff>
      <xdr:row>41</xdr:row>
      <xdr:rowOff>0</xdr:rowOff>
    </xdr:from>
    <xdr:to>
      <xdr:col>2</xdr:col>
      <xdr:colOff>190500</xdr:colOff>
      <xdr:row>41</xdr:row>
      <xdr:rowOff>0</xdr:rowOff>
    </xdr:to>
    <xdr:sp>
      <xdr:nvSpPr>
        <xdr:cNvPr id="7" name="Line 3"/>
        <xdr:cNvSpPr>
          <a:spLocks/>
        </xdr:cNvSpPr>
      </xdr:nvSpPr>
      <xdr:spPr>
        <a:xfrm flipH="1" flipV="1">
          <a:off x="1676400" y="7077075"/>
          <a:ext cx="7620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0</xdr:col>
      <xdr:colOff>209550</xdr:colOff>
      <xdr:row>64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363075"/>
          <a:ext cx="2095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２Ａ</a:t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228600</xdr:colOff>
      <xdr:row>68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9991725"/>
          <a:ext cx="2286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228600</xdr:colOff>
      <xdr:row>72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10620375"/>
          <a:ext cx="2286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２Ｃ</a:t>
          </a:r>
        </a:p>
      </xdr:txBody>
    </xdr:sp>
    <xdr:clientData/>
  </xdr:twoCellAnchor>
  <xdr:twoCellAnchor>
    <xdr:from>
      <xdr:col>7</xdr:col>
      <xdr:colOff>628650</xdr:colOff>
      <xdr:row>62</xdr:row>
      <xdr:rowOff>0</xdr:rowOff>
    </xdr:from>
    <xdr:to>
      <xdr:col>8</xdr:col>
      <xdr:colOff>0</xdr:colOff>
      <xdr:row>64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077075" y="9363075"/>
          <a:ext cx="2095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7</xdr:col>
      <xdr:colOff>628650</xdr:colOff>
      <xdr:row>70</xdr:row>
      <xdr:rowOff>0</xdr:rowOff>
    </xdr:from>
    <xdr:to>
      <xdr:col>8</xdr:col>
      <xdr:colOff>0</xdr:colOff>
      <xdr:row>72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7077075" y="10620375"/>
          <a:ext cx="2095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</a:p>
      </xdr:txBody>
    </xdr:sp>
    <xdr:clientData/>
  </xdr:twoCellAnchor>
  <xdr:twoCellAnchor>
    <xdr:from>
      <xdr:col>3</xdr:col>
      <xdr:colOff>409575</xdr:colOff>
      <xdr:row>66</xdr:row>
      <xdr:rowOff>47625</xdr:rowOff>
    </xdr:from>
    <xdr:to>
      <xdr:col>3</xdr:col>
      <xdr:colOff>409575</xdr:colOff>
      <xdr:row>67</xdr:row>
      <xdr:rowOff>0</xdr:rowOff>
    </xdr:to>
    <xdr:sp>
      <xdr:nvSpPr>
        <xdr:cNvPr id="6" name="Line 7"/>
        <xdr:cNvSpPr>
          <a:spLocks/>
        </xdr:cNvSpPr>
      </xdr:nvSpPr>
      <xdr:spPr>
        <a:xfrm>
          <a:off x="3505200" y="10039350"/>
          <a:ext cx="0" cy="1619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70</xdr:row>
      <xdr:rowOff>209550</xdr:rowOff>
    </xdr:to>
    <xdr:sp>
      <xdr:nvSpPr>
        <xdr:cNvPr id="7" name="Line 3"/>
        <xdr:cNvSpPr>
          <a:spLocks/>
        </xdr:cNvSpPr>
      </xdr:nvSpPr>
      <xdr:spPr>
        <a:xfrm flipH="1">
          <a:off x="3933825" y="10201275"/>
          <a:ext cx="0" cy="628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419100</xdr:colOff>
      <xdr:row>67</xdr:row>
      <xdr:rowOff>0</xdr:rowOff>
    </xdr:to>
    <xdr:sp>
      <xdr:nvSpPr>
        <xdr:cNvPr id="8" name="Line 3"/>
        <xdr:cNvSpPr>
          <a:spLocks/>
        </xdr:cNvSpPr>
      </xdr:nvSpPr>
      <xdr:spPr>
        <a:xfrm flipH="1" flipV="1">
          <a:off x="3095625" y="10201275"/>
          <a:ext cx="4191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0</xdr:rowOff>
    </xdr:from>
    <xdr:to>
      <xdr:col>0</xdr:col>
      <xdr:colOff>209550</xdr:colOff>
      <xdr:row>59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05950"/>
          <a:ext cx="2095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209550</xdr:colOff>
      <xdr:row>63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0134600"/>
          <a:ext cx="2095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209550</xdr:colOff>
      <xdr:row>67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10763250"/>
          <a:ext cx="2095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7</xdr:col>
      <xdr:colOff>628650</xdr:colOff>
      <xdr:row>57</xdr:row>
      <xdr:rowOff>0</xdr:rowOff>
    </xdr:from>
    <xdr:to>
      <xdr:col>8</xdr:col>
      <xdr:colOff>0</xdr:colOff>
      <xdr:row>59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077075" y="9505950"/>
          <a:ext cx="2095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7</xdr:col>
      <xdr:colOff>628650</xdr:colOff>
      <xdr:row>65</xdr:row>
      <xdr:rowOff>0</xdr:rowOff>
    </xdr:from>
    <xdr:to>
      <xdr:col>8</xdr:col>
      <xdr:colOff>0</xdr:colOff>
      <xdr:row>67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7077075" y="10763250"/>
          <a:ext cx="2095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</a:p>
      </xdr:txBody>
    </xdr:sp>
    <xdr:clientData/>
  </xdr:twoCellAnchor>
  <xdr:twoCellAnchor>
    <xdr:from>
      <xdr:col>3</xdr:col>
      <xdr:colOff>409575</xdr:colOff>
      <xdr:row>61</xdr:row>
      <xdr:rowOff>47625</xdr:rowOff>
    </xdr:from>
    <xdr:to>
      <xdr:col>3</xdr:col>
      <xdr:colOff>409575</xdr:colOff>
      <xdr:row>62</xdr:row>
      <xdr:rowOff>0</xdr:rowOff>
    </xdr:to>
    <xdr:sp>
      <xdr:nvSpPr>
        <xdr:cNvPr id="6" name="Line 7"/>
        <xdr:cNvSpPr>
          <a:spLocks/>
        </xdr:cNvSpPr>
      </xdr:nvSpPr>
      <xdr:spPr>
        <a:xfrm>
          <a:off x="3505200" y="10182225"/>
          <a:ext cx="0" cy="1619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409575</xdr:colOff>
      <xdr:row>62</xdr:row>
      <xdr:rowOff>0</xdr:rowOff>
    </xdr:to>
    <xdr:sp>
      <xdr:nvSpPr>
        <xdr:cNvPr id="7" name="Line 3"/>
        <xdr:cNvSpPr>
          <a:spLocks/>
        </xdr:cNvSpPr>
      </xdr:nvSpPr>
      <xdr:spPr>
        <a:xfrm flipH="1" flipV="1">
          <a:off x="3095625" y="10344150"/>
          <a:ext cx="4095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190500</xdr:colOff>
      <xdr:row>41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0" y="6524625"/>
          <a:ext cx="1905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190500</xdr:colOff>
      <xdr:row>45</xdr:row>
      <xdr:rowOff>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0" y="7362825"/>
          <a:ext cx="1905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657225</xdr:colOff>
      <xdr:row>41</xdr:row>
      <xdr:rowOff>209550</xdr:rowOff>
    </xdr:from>
    <xdr:to>
      <xdr:col>6</xdr:col>
      <xdr:colOff>0</xdr:colOff>
      <xdr:row>44</xdr:row>
      <xdr:rowOff>28575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324475" y="7153275"/>
          <a:ext cx="1809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４Ｃ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190500</xdr:colOff>
      <xdr:row>40</xdr:row>
      <xdr:rowOff>0</xdr:rowOff>
    </xdr:to>
    <xdr:sp fLocksText="0">
      <xdr:nvSpPr>
        <xdr:cNvPr id="4" name="Text Box 2"/>
        <xdr:cNvSpPr txBox="1">
          <a:spLocks noChangeArrowheads="1"/>
        </xdr:cNvSpPr>
      </xdr:nvSpPr>
      <xdr:spPr>
        <a:xfrm>
          <a:off x="0" y="6315075"/>
          <a:ext cx="1905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657225</xdr:colOff>
      <xdr:row>38</xdr:row>
      <xdr:rowOff>9525</xdr:rowOff>
    </xdr:from>
    <xdr:to>
      <xdr:col>6</xdr:col>
      <xdr:colOff>9525</xdr:colOff>
      <xdr:row>40</xdr:row>
      <xdr:rowOff>38100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5324475" y="6324600"/>
          <a:ext cx="1905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４Ｂ</a:t>
          </a:r>
        </a:p>
      </xdr:txBody>
    </xdr:sp>
    <xdr:clientData/>
  </xdr:twoCellAnchor>
  <xdr:twoCellAnchor>
    <xdr:from>
      <xdr:col>2</xdr:col>
      <xdr:colOff>180975</xdr:colOff>
      <xdr:row>40</xdr:row>
      <xdr:rowOff>47625</xdr:rowOff>
    </xdr:from>
    <xdr:to>
      <xdr:col>2</xdr:col>
      <xdr:colOff>180975</xdr:colOff>
      <xdr:row>40</xdr:row>
      <xdr:rowOff>209550</xdr:rowOff>
    </xdr:to>
    <xdr:sp>
      <xdr:nvSpPr>
        <xdr:cNvPr id="6" name="Line 4"/>
        <xdr:cNvSpPr>
          <a:spLocks/>
        </xdr:cNvSpPr>
      </xdr:nvSpPr>
      <xdr:spPr>
        <a:xfrm>
          <a:off x="2333625" y="6781800"/>
          <a:ext cx="0" cy="1619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190500</xdr:colOff>
      <xdr:row>44</xdr:row>
      <xdr:rowOff>0</xdr:rowOff>
    </xdr:to>
    <xdr:sp fLocksText="0">
      <xdr:nvSpPr>
        <xdr:cNvPr id="7" name="Text Box 5"/>
        <xdr:cNvSpPr txBox="1">
          <a:spLocks noChangeArrowheads="1"/>
        </xdr:cNvSpPr>
      </xdr:nvSpPr>
      <xdr:spPr>
        <a:xfrm>
          <a:off x="0" y="7153275"/>
          <a:ext cx="1905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171450</xdr:colOff>
      <xdr:row>42</xdr:row>
      <xdr:rowOff>38100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0" y="6734175"/>
          <a:ext cx="1714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４Ａ</a:t>
          </a:r>
        </a:p>
      </xdr:txBody>
    </xdr:sp>
    <xdr:clientData/>
  </xdr:twoCellAnchor>
  <xdr:twoCellAnchor>
    <xdr:from>
      <xdr:col>0</xdr:col>
      <xdr:colOff>1581150</xdr:colOff>
      <xdr:row>41</xdr:row>
      <xdr:rowOff>0</xdr:rowOff>
    </xdr:from>
    <xdr:to>
      <xdr:col>2</xdr:col>
      <xdr:colOff>190500</xdr:colOff>
      <xdr:row>41</xdr:row>
      <xdr:rowOff>0</xdr:rowOff>
    </xdr:to>
    <xdr:sp>
      <xdr:nvSpPr>
        <xdr:cNvPr id="9" name="Line 3"/>
        <xdr:cNvSpPr>
          <a:spLocks/>
        </xdr:cNvSpPr>
      </xdr:nvSpPr>
      <xdr:spPr>
        <a:xfrm flipH="1" flipV="1">
          <a:off x="1581150" y="6943725"/>
          <a:ext cx="7620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0</xdr:rowOff>
    </xdr:from>
    <xdr:to>
      <xdr:col>2</xdr:col>
      <xdr:colOff>209550</xdr:colOff>
      <xdr:row>30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0" y="4762500"/>
          <a:ext cx="2095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6</xdr:col>
      <xdr:colOff>628650</xdr:colOff>
      <xdr:row>28</xdr:row>
      <xdr:rowOff>0</xdr:rowOff>
    </xdr:from>
    <xdr:to>
      <xdr:col>7</xdr:col>
      <xdr:colOff>0</xdr:colOff>
      <xdr:row>30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4762500"/>
          <a:ext cx="2095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409575</xdr:colOff>
      <xdr:row>28</xdr:row>
      <xdr:rowOff>57150</xdr:rowOff>
    </xdr:from>
    <xdr:to>
      <xdr:col>4</xdr:col>
      <xdr:colOff>409575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4181475" y="4819650"/>
          <a:ext cx="0" cy="1619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838200</xdr:colOff>
      <xdr:row>29</xdr:row>
      <xdr:rowOff>0</xdr:rowOff>
    </xdr:from>
    <xdr:to>
      <xdr:col>4</xdr:col>
      <xdr:colOff>409575</xdr:colOff>
      <xdr:row>29</xdr:row>
      <xdr:rowOff>0</xdr:rowOff>
    </xdr:to>
    <xdr:sp>
      <xdr:nvSpPr>
        <xdr:cNvPr id="4" name="Line 3"/>
        <xdr:cNvSpPr>
          <a:spLocks/>
        </xdr:cNvSpPr>
      </xdr:nvSpPr>
      <xdr:spPr>
        <a:xfrm flipH="1">
          <a:off x="3771900" y="4981575"/>
          <a:ext cx="40957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59"/>
  <sheetViews>
    <sheetView view="pageBreakPreview" zoomScale="60" zoomScaleNormal="70" zoomScalePageLayoutView="40" workbookViewId="0" topLeftCell="A1">
      <selection activeCell="A1" sqref="A1"/>
    </sheetView>
  </sheetViews>
  <sheetFormatPr defaultColWidth="9.00390625" defaultRowHeight="219" customHeight="1"/>
  <cols>
    <col min="1" max="1" width="7.375" style="2" bestFit="1" customWidth="1"/>
    <col min="2" max="2" width="13.25390625" style="2" bestFit="1" customWidth="1"/>
    <col min="3" max="3" width="64.625" style="3" customWidth="1"/>
    <col min="4" max="16384" width="9.00390625" style="1" customWidth="1"/>
  </cols>
  <sheetData>
    <row r="1" spans="1:3" ht="219" customHeight="1">
      <c r="A1" s="4" t="s">
        <v>58</v>
      </c>
      <c r="B1" s="5" t="s">
        <v>4</v>
      </c>
      <c r="C1" s="6" t="s">
        <v>5</v>
      </c>
    </row>
    <row r="2" spans="1:3" ht="219" customHeight="1">
      <c r="A2" s="4" t="s">
        <v>58</v>
      </c>
      <c r="B2" s="5" t="s">
        <v>6</v>
      </c>
      <c r="C2" s="7" t="s">
        <v>55</v>
      </c>
    </row>
    <row r="3" spans="1:3" ht="219" customHeight="1">
      <c r="A3" s="4" t="s">
        <v>58</v>
      </c>
      <c r="B3" s="5" t="s">
        <v>7</v>
      </c>
      <c r="C3" s="6" t="s">
        <v>8</v>
      </c>
    </row>
    <row r="4" spans="1:3" ht="219" customHeight="1">
      <c r="A4" s="4" t="s">
        <v>58</v>
      </c>
      <c r="B4" s="5" t="s">
        <v>7</v>
      </c>
      <c r="C4" s="6" t="s">
        <v>9</v>
      </c>
    </row>
    <row r="5" spans="1:3" ht="219" customHeight="1">
      <c r="A5" s="4" t="s">
        <v>58</v>
      </c>
      <c r="B5" s="5" t="s">
        <v>7</v>
      </c>
      <c r="C5" s="6" t="s">
        <v>10</v>
      </c>
    </row>
    <row r="6" spans="1:3" ht="219" customHeight="1">
      <c r="A6" s="4" t="s">
        <v>58</v>
      </c>
      <c r="B6" s="5" t="s">
        <v>12</v>
      </c>
      <c r="C6" s="6" t="s">
        <v>13</v>
      </c>
    </row>
    <row r="7" spans="1:3" ht="219" customHeight="1">
      <c r="A7" s="4" t="s">
        <v>58</v>
      </c>
      <c r="B7" s="5" t="s">
        <v>12</v>
      </c>
      <c r="C7" s="6" t="s">
        <v>14</v>
      </c>
    </row>
    <row r="8" spans="1:3" ht="219" customHeight="1">
      <c r="A8" s="4" t="s">
        <v>58</v>
      </c>
      <c r="B8" s="5" t="s">
        <v>12</v>
      </c>
      <c r="C8" s="6" t="s">
        <v>15</v>
      </c>
    </row>
    <row r="9" spans="1:3" ht="219" customHeight="1">
      <c r="A9" s="4" t="s">
        <v>58</v>
      </c>
      <c r="B9" s="5" t="s">
        <v>12</v>
      </c>
      <c r="C9" s="6" t="s">
        <v>16</v>
      </c>
    </row>
    <row r="10" spans="1:3" ht="219" customHeight="1">
      <c r="A10" s="4" t="s">
        <v>58</v>
      </c>
      <c r="B10" s="5" t="s">
        <v>12</v>
      </c>
      <c r="C10" s="6" t="s">
        <v>17</v>
      </c>
    </row>
    <row r="11" spans="1:3" ht="219" customHeight="1">
      <c r="A11" s="4" t="s">
        <v>59</v>
      </c>
      <c r="B11" s="5" t="s">
        <v>18</v>
      </c>
      <c r="C11" s="6" t="s">
        <v>19</v>
      </c>
    </row>
    <row r="12" spans="1:3" ht="219" customHeight="1">
      <c r="A12" s="4" t="s">
        <v>59</v>
      </c>
      <c r="B12" s="5" t="s">
        <v>4</v>
      </c>
      <c r="C12" s="6" t="s">
        <v>20</v>
      </c>
    </row>
    <row r="13" spans="1:3" ht="219" customHeight="1">
      <c r="A13" s="4" t="s">
        <v>59</v>
      </c>
      <c r="B13" s="5" t="s">
        <v>6</v>
      </c>
      <c r="C13" s="7" t="s">
        <v>56</v>
      </c>
    </row>
    <row r="14" spans="1:3" ht="219" customHeight="1">
      <c r="A14" s="4" t="s">
        <v>59</v>
      </c>
      <c r="B14" s="5" t="s">
        <v>6</v>
      </c>
      <c r="C14" s="7" t="s">
        <v>57</v>
      </c>
    </row>
    <row r="15" spans="1:3" ht="219" customHeight="1">
      <c r="A15" s="4" t="s">
        <v>59</v>
      </c>
      <c r="B15" s="5" t="s">
        <v>7</v>
      </c>
      <c r="C15" s="6" t="s">
        <v>21</v>
      </c>
    </row>
    <row r="16" spans="1:3" ht="219" customHeight="1">
      <c r="A16" s="4" t="s">
        <v>59</v>
      </c>
      <c r="B16" s="5" t="s">
        <v>7</v>
      </c>
      <c r="C16" s="6" t="s">
        <v>22</v>
      </c>
    </row>
    <row r="17" spans="1:3" ht="219" customHeight="1">
      <c r="A17" s="4" t="s">
        <v>59</v>
      </c>
      <c r="B17" s="5" t="s">
        <v>24</v>
      </c>
      <c r="C17" s="6" t="s">
        <v>25</v>
      </c>
    </row>
    <row r="18" spans="1:3" ht="219" customHeight="1">
      <c r="A18" s="4" t="s">
        <v>59</v>
      </c>
      <c r="B18" s="5" t="s">
        <v>12</v>
      </c>
      <c r="C18" s="6" t="s">
        <v>26</v>
      </c>
    </row>
    <row r="19" spans="1:3" ht="219" customHeight="1">
      <c r="A19" s="4" t="s">
        <v>59</v>
      </c>
      <c r="B19" s="5" t="s">
        <v>12</v>
      </c>
      <c r="C19" s="6" t="s">
        <v>27</v>
      </c>
    </row>
    <row r="20" spans="1:3" ht="219" customHeight="1">
      <c r="A20" s="4" t="s">
        <v>59</v>
      </c>
      <c r="B20" s="5" t="s">
        <v>12</v>
      </c>
      <c r="C20" s="6" t="s">
        <v>28</v>
      </c>
    </row>
    <row r="21" spans="1:3" ht="219" customHeight="1">
      <c r="A21" s="4" t="s">
        <v>59</v>
      </c>
      <c r="B21" s="5" t="s">
        <v>12</v>
      </c>
      <c r="C21" s="6" t="s">
        <v>29</v>
      </c>
    </row>
    <row r="22" spans="1:3" ht="219" customHeight="1">
      <c r="A22" s="4" t="s">
        <v>59</v>
      </c>
      <c r="B22" s="5" t="s">
        <v>12</v>
      </c>
      <c r="C22" s="6" t="s">
        <v>15</v>
      </c>
    </row>
    <row r="23" spans="1:3" ht="219" customHeight="1">
      <c r="A23" s="4" t="s">
        <v>59</v>
      </c>
      <c r="B23" s="5" t="s">
        <v>12</v>
      </c>
      <c r="C23" s="6" t="s">
        <v>30</v>
      </c>
    </row>
    <row r="24" spans="1:3" ht="219" customHeight="1">
      <c r="A24" s="4" t="s">
        <v>59</v>
      </c>
      <c r="B24" s="5" t="s">
        <v>12</v>
      </c>
      <c r="C24" s="6" t="s">
        <v>54</v>
      </c>
    </row>
    <row r="25" spans="1:3" ht="219" customHeight="1">
      <c r="A25" s="4" t="s">
        <v>59</v>
      </c>
      <c r="B25" s="5" t="s">
        <v>12</v>
      </c>
      <c r="C25" s="6" t="s">
        <v>17</v>
      </c>
    </row>
    <row r="26" spans="1:3" ht="219" customHeight="1">
      <c r="A26" s="4" t="s">
        <v>59</v>
      </c>
      <c r="B26" s="5" t="s">
        <v>42</v>
      </c>
      <c r="C26" s="6" t="s">
        <v>31</v>
      </c>
    </row>
    <row r="27" spans="1:3" ht="219" customHeight="1">
      <c r="A27" s="4" t="s">
        <v>59</v>
      </c>
      <c r="B27" s="5" t="s">
        <v>42</v>
      </c>
      <c r="C27" s="6" t="s">
        <v>32</v>
      </c>
    </row>
    <row r="28" spans="1:3" ht="219" customHeight="1">
      <c r="A28" s="4" t="s">
        <v>60</v>
      </c>
      <c r="B28" s="5" t="s">
        <v>33</v>
      </c>
      <c r="C28" s="6" t="s">
        <v>34</v>
      </c>
    </row>
    <row r="29" spans="1:3" ht="219" customHeight="1">
      <c r="A29" s="4" t="s">
        <v>60</v>
      </c>
      <c r="B29" s="5" t="s">
        <v>4</v>
      </c>
      <c r="C29" s="6" t="s">
        <v>35</v>
      </c>
    </row>
    <row r="30" spans="1:3" ht="219" customHeight="1">
      <c r="A30" s="4" t="s">
        <v>60</v>
      </c>
      <c r="B30" s="5" t="s">
        <v>6</v>
      </c>
      <c r="C30" s="6" t="s">
        <v>36</v>
      </c>
    </row>
    <row r="31" spans="1:3" ht="219" customHeight="1">
      <c r="A31" s="4" t="s">
        <v>60</v>
      </c>
      <c r="B31" s="5" t="s">
        <v>6</v>
      </c>
      <c r="C31" s="7" t="s">
        <v>61</v>
      </c>
    </row>
    <row r="32" spans="1:3" ht="219" customHeight="1">
      <c r="A32" s="4" t="s">
        <v>60</v>
      </c>
      <c r="B32" s="5" t="s">
        <v>7</v>
      </c>
      <c r="C32" s="6" t="s">
        <v>21</v>
      </c>
    </row>
    <row r="33" spans="1:3" ht="219" customHeight="1">
      <c r="A33" s="4" t="s">
        <v>60</v>
      </c>
      <c r="B33" s="5" t="s">
        <v>7</v>
      </c>
      <c r="C33" s="6" t="s">
        <v>10</v>
      </c>
    </row>
    <row r="34" spans="1:3" ht="219" customHeight="1">
      <c r="A34" s="4" t="s">
        <v>60</v>
      </c>
      <c r="B34" s="5" t="s">
        <v>24</v>
      </c>
      <c r="C34" s="6" t="s">
        <v>25</v>
      </c>
    </row>
    <row r="35" spans="1:3" ht="219" customHeight="1">
      <c r="A35" s="4" t="s">
        <v>60</v>
      </c>
      <c r="B35" s="5" t="s">
        <v>12</v>
      </c>
      <c r="C35" s="6" t="s">
        <v>37</v>
      </c>
    </row>
    <row r="36" spans="1:3" ht="219" customHeight="1">
      <c r="A36" s="4" t="s">
        <v>60</v>
      </c>
      <c r="B36" s="5" t="s">
        <v>12</v>
      </c>
      <c r="C36" s="6" t="s">
        <v>38</v>
      </c>
    </row>
    <row r="37" spans="1:3" ht="219" customHeight="1">
      <c r="A37" s="4" t="s">
        <v>60</v>
      </c>
      <c r="B37" s="5" t="s">
        <v>12</v>
      </c>
      <c r="C37" s="6" t="s">
        <v>39</v>
      </c>
    </row>
    <row r="38" spans="1:3" ht="219" customHeight="1">
      <c r="A38" s="4" t="s">
        <v>60</v>
      </c>
      <c r="B38" s="5" t="s">
        <v>12</v>
      </c>
      <c r="C38" s="6" t="s">
        <v>52</v>
      </c>
    </row>
    <row r="39" spans="1:3" ht="219" customHeight="1">
      <c r="A39" s="4" t="s">
        <v>60</v>
      </c>
      <c r="B39" s="5" t="s">
        <v>12</v>
      </c>
      <c r="C39" s="6" t="s">
        <v>53</v>
      </c>
    </row>
    <row r="40" spans="1:3" ht="219" customHeight="1">
      <c r="A40" s="4" t="s">
        <v>60</v>
      </c>
      <c r="B40" s="5" t="s">
        <v>12</v>
      </c>
      <c r="C40" s="6" t="s">
        <v>40</v>
      </c>
    </row>
    <row r="41" spans="1:3" ht="219" customHeight="1">
      <c r="A41" s="4" t="s">
        <v>60</v>
      </c>
      <c r="B41" s="5" t="s">
        <v>12</v>
      </c>
      <c r="C41" s="6" t="s">
        <v>41</v>
      </c>
    </row>
    <row r="42" spans="1:3" ht="219" customHeight="1">
      <c r="A42" s="4" t="s">
        <v>60</v>
      </c>
      <c r="B42" s="5" t="s">
        <v>42</v>
      </c>
      <c r="C42" s="6" t="s">
        <v>43</v>
      </c>
    </row>
    <row r="43" spans="1:3" ht="219" customHeight="1">
      <c r="A43" s="4" t="s">
        <v>62</v>
      </c>
      <c r="B43" s="5" t="s">
        <v>18</v>
      </c>
      <c r="C43" s="6" t="s">
        <v>44</v>
      </c>
    </row>
    <row r="44" spans="1:3" ht="219" customHeight="1">
      <c r="A44" s="4" t="s">
        <v>62</v>
      </c>
      <c r="B44" s="5" t="s">
        <v>18</v>
      </c>
      <c r="C44" s="7" t="s">
        <v>45</v>
      </c>
    </row>
    <row r="45" spans="1:3" ht="219" customHeight="1">
      <c r="A45" s="4" t="s">
        <v>62</v>
      </c>
      <c r="B45" s="5" t="s">
        <v>18</v>
      </c>
      <c r="C45" s="7" t="s">
        <v>46</v>
      </c>
    </row>
    <row r="46" spans="1:3" ht="219" customHeight="1">
      <c r="A46" s="4" t="s">
        <v>62</v>
      </c>
      <c r="B46" s="5" t="s">
        <v>24</v>
      </c>
      <c r="C46" s="6" t="s">
        <v>47</v>
      </c>
    </row>
    <row r="47" spans="1:3" ht="219" customHeight="1">
      <c r="A47" s="4" t="s">
        <v>62</v>
      </c>
      <c r="B47" s="5" t="s">
        <v>12</v>
      </c>
      <c r="C47" s="6" t="s">
        <v>37</v>
      </c>
    </row>
    <row r="48" spans="1:3" ht="219" customHeight="1">
      <c r="A48" s="4" t="s">
        <v>62</v>
      </c>
      <c r="B48" s="5" t="s">
        <v>12</v>
      </c>
      <c r="C48" s="6" t="s">
        <v>26</v>
      </c>
    </row>
    <row r="49" spans="1:3" ht="219" customHeight="1">
      <c r="A49" s="4" t="s">
        <v>62</v>
      </c>
      <c r="B49" s="5" t="s">
        <v>33</v>
      </c>
      <c r="C49" s="6" t="s">
        <v>48</v>
      </c>
    </row>
    <row r="50" spans="1:3" ht="219" customHeight="1">
      <c r="A50" s="4" t="s">
        <v>62</v>
      </c>
      <c r="B50" s="5" t="s">
        <v>7</v>
      </c>
      <c r="C50" s="6" t="s">
        <v>49</v>
      </c>
    </row>
    <row r="51" spans="1:3" ht="219" customHeight="1">
      <c r="A51" s="4" t="s">
        <v>62</v>
      </c>
      <c r="B51" s="5" t="s">
        <v>7</v>
      </c>
      <c r="C51" s="6" t="s">
        <v>50</v>
      </c>
    </row>
    <row r="52" spans="1:3" ht="219" customHeight="1">
      <c r="A52" s="4" t="s">
        <v>62</v>
      </c>
      <c r="B52" s="5" t="s">
        <v>7</v>
      </c>
      <c r="C52" s="6" t="s">
        <v>22</v>
      </c>
    </row>
    <row r="53" spans="1:3" ht="219" customHeight="1">
      <c r="A53" s="4" t="s">
        <v>63</v>
      </c>
      <c r="B53" s="5" t="s">
        <v>18</v>
      </c>
      <c r="C53" s="6" t="s">
        <v>44</v>
      </c>
    </row>
    <row r="54" spans="1:3" ht="219" customHeight="1">
      <c r="A54" s="4" t="s">
        <v>63</v>
      </c>
      <c r="B54" s="5" t="s">
        <v>18</v>
      </c>
      <c r="C54" s="6" t="s">
        <v>19</v>
      </c>
    </row>
    <row r="55" spans="1:3" ht="219" customHeight="1">
      <c r="A55" s="4" t="s">
        <v>63</v>
      </c>
      <c r="B55" s="5" t="s">
        <v>12</v>
      </c>
      <c r="C55" s="6" t="s">
        <v>51</v>
      </c>
    </row>
    <row r="56" spans="1:3" ht="219" customHeight="1">
      <c r="A56" s="4" t="s">
        <v>63</v>
      </c>
      <c r="B56" s="5" t="s">
        <v>12</v>
      </c>
      <c r="C56" s="6" t="s">
        <v>30</v>
      </c>
    </row>
    <row r="57" spans="1:3" ht="219" customHeight="1">
      <c r="A57" s="4" t="s">
        <v>63</v>
      </c>
      <c r="B57" s="5" t="s">
        <v>12</v>
      </c>
      <c r="C57" s="6" t="s">
        <v>26</v>
      </c>
    </row>
    <row r="58" spans="1:3" ht="219" customHeight="1">
      <c r="A58" s="4" t="s">
        <v>63</v>
      </c>
      <c r="B58" s="5" t="s">
        <v>7</v>
      </c>
      <c r="C58" s="6" t="s">
        <v>21</v>
      </c>
    </row>
    <row r="59" spans="1:3" ht="219" customHeight="1">
      <c r="A59" s="4" t="s">
        <v>63</v>
      </c>
      <c r="B59" s="5" t="s">
        <v>33</v>
      </c>
      <c r="C59" s="6" t="s">
        <v>34</v>
      </c>
    </row>
  </sheetData>
  <sheetProtection/>
  <printOptions horizontalCentered="1" verticalCentered="1"/>
  <pageMargins left="0.7086614173228347" right="0.8661417322834646" top="0.1968503937007874" bottom="0.196850393700787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K44"/>
  <sheetViews>
    <sheetView view="pageBreakPreview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1" width="22.00390625" style="10" bestFit="1" customWidth="1"/>
    <col min="2" max="2" width="7.50390625" style="11" customWidth="1"/>
    <col min="3" max="8" width="11.00390625" style="11" customWidth="1"/>
    <col min="9" max="9" width="6.00390625" style="11" customWidth="1"/>
    <col min="10" max="10" width="13.875" style="11" customWidth="1"/>
    <col min="11" max="11" width="14.625" style="11" customWidth="1"/>
    <col min="12" max="12" width="11.25390625" style="11" customWidth="1"/>
    <col min="13" max="16384" width="9.00390625" style="11" customWidth="1"/>
  </cols>
  <sheetData>
    <row r="1" spans="2:6" ht="13.5" customHeight="1">
      <c r="B1" s="128" t="s">
        <v>129</v>
      </c>
      <c r="C1" s="129"/>
      <c r="D1" s="128" t="s">
        <v>128</v>
      </c>
      <c r="E1" s="132"/>
      <c r="F1" s="129"/>
    </row>
    <row r="2" spans="2:6" ht="14.25" customHeight="1" thickBot="1">
      <c r="B2" s="130"/>
      <c r="C2" s="131"/>
      <c r="D2" s="130"/>
      <c r="E2" s="133"/>
      <c r="F2" s="131"/>
    </row>
    <row r="4" spans="1:11" ht="13.5">
      <c r="A4" s="12"/>
      <c r="I4" s="13"/>
      <c r="J4" s="14"/>
      <c r="K4" s="14"/>
    </row>
    <row r="5" spans="1:10" ht="13.5" customHeight="1">
      <c r="A5" s="101" t="s">
        <v>127</v>
      </c>
      <c r="B5" s="124"/>
      <c r="C5" s="126" t="s">
        <v>125</v>
      </c>
      <c r="D5" s="103" t="s">
        <v>126</v>
      </c>
      <c r="E5" s="103" t="s">
        <v>122</v>
      </c>
      <c r="F5" s="109" t="s">
        <v>109</v>
      </c>
      <c r="G5" s="109" t="s">
        <v>108</v>
      </c>
      <c r="H5" s="13"/>
      <c r="I5" s="14"/>
      <c r="J5" s="14"/>
    </row>
    <row r="6" spans="1:10" ht="13.5" customHeight="1">
      <c r="A6" s="102"/>
      <c r="B6" s="125"/>
      <c r="C6" s="127"/>
      <c r="D6" s="104"/>
      <c r="E6" s="104"/>
      <c r="F6" s="122"/>
      <c r="G6" s="122"/>
      <c r="H6" s="13"/>
      <c r="I6" s="14"/>
      <c r="J6" s="14"/>
    </row>
    <row r="7" spans="1:10" ht="13.5" customHeight="1">
      <c r="A7" s="111" t="s">
        <v>125</v>
      </c>
      <c r="B7" s="106" t="s">
        <v>124</v>
      </c>
      <c r="C7" s="108"/>
      <c r="D7" s="15" t="s">
        <v>497</v>
      </c>
      <c r="E7" s="17" t="s">
        <v>516</v>
      </c>
      <c r="F7" s="109" t="s">
        <v>679</v>
      </c>
      <c r="G7" s="123" t="s">
        <v>605</v>
      </c>
      <c r="H7" s="13"/>
      <c r="I7" s="14"/>
      <c r="J7" s="14"/>
    </row>
    <row r="8" spans="1:10" ht="13.5">
      <c r="A8" s="105"/>
      <c r="B8" s="107"/>
      <c r="C8" s="108"/>
      <c r="D8" s="16" t="s">
        <v>498</v>
      </c>
      <c r="E8" s="16" t="s">
        <v>498</v>
      </c>
      <c r="F8" s="122"/>
      <c r="G8" s="110"/>
      <c r="H8" s="13"/>
      <c r="I8" s="14"/>
      <c r="J8" s="14"/>
    </row>
    <row r="9" spans="1:10" ht="13.5">
      <c r="A9" s="111" t="s">
        <v>123</v>
      </c>
      <c r="B9" s="106" t="s">
        <v>104</v>
      </c>
      <c r="C9" s="15" t="s">
        <v>512</v>
      </c>
      <c r="D9" s="108"/>
      <c r="E9" s="17" t="s">
        <v>514</v>
      </c>
      <c r="F9" s="109" t="s">
        <v>681</v>
      </c>
      <c r="G9" s="123" t="s">
        <v>569</v>
      </c>
      <c r="H9" s="13"/>
      <c r="I9" s="14"/>
      <c r="J9" s="14"/>
    </row>
    <row r="10" spans="1:10" ht="13.5">
      <c r="A10" s="105"/>
      <c r="B10" s="100"/>
      <c r="C10" s="16" t="s">
        <v>513</v>
      </c>
      <c r="D10" s="108"/>
      <c r="E10" s="16" t="s">
        <v>515</v>
      </c>
      <c r="F10" s="122"/>
      <c r="G10" s="110"/>
      <c r="H10" s="13"/>
      <c r="I10" s="14"/>
      <c r="J10" s="14"/>
    </row>
    <row r="11" spans="1:10" ht="13.5">
      <c r="A11" s="111" t="s">
        <v>122</v>
      </c>
      <c r="B11" s="106" t="s">
        <v>121</v>
      </c>
      <c r="C11" s="15" t="s">
        <v>512</v>
      </c>
      <c r="D11" s="15" t="s">
        <v>497</v>
      </c>
      <c r="E11" s="108"/>
      <c r="F11" s="109" t="s">
        <v>680</v>
      </c>
      <c r="G11" s="123" t="s">
        <v>609</v>
      </c>
      <c r="H11" s="13"/>
      <c r="I11" s="14"/>
      <c r="J11" s="14"/>
    </row>
    <row r="12" spans="1:10" ht="13.5">
      <c r="A12" s="105"/>
      <c r="B12" s="107"/>
      <c r="C12" s="16" t="s">
        <v>513</v>
      </c>
      <c r="D12" s="16" t="s">
        <v>518</v>
      </c>
      <c r="E12" s="108"/>
      <c r="F12" s="122"/>
      <c r="G12" s="110"/>
      <c r="H12" s="13"/>
      <c r="I12" s="14"/>
      <c r="J12" s="14"/>
    </row>
    <row r="13" spans="1:11" ht="13.5">
      <c r="A13" s="18"/>
      <c r="B13" s="18"/>
      <c r="C13" s="13"/>
      <c r="D13" s="13"/>
      <c r="E13" s="13"/>
      <c r="F13" s="14"/>
      <c r="G13" s="14"/>
      <c r="I13" s="13"/>
      <c r="J13" s="14"/>
      <c r="K13" s="14"/>
    </row>
    <row r="14" spans="1:11" ht="13.5">
      <c r="A14" s="12"/>
      <c r="B14" s="18"/>
      <c r="C14" s="13"/>
      <c r="D14" s="13"/>
      <c r="E14" s="13"/>
      <c r="F14" s="14"/>
      <c r="G14" s="14"/>
      <c r="I14" s="13"/>
      <c r="J14" s="14"/>
      <c r="K14" s="14"/>
    </row>
    <row r="15" spans="1:10" ht="12.75" customHeight="1">
      <c r="A15" s="101" t="s">
        <v>120</v>
      </c>
      <c r="B15" s="124"/>
      <c r="C15" s="126" t="s">
        <v>116</v>
      </c>
      <c r="D15" s="103" t="s">
        <v>119</v>
      </c>
      <c r="E15" s="103" t="s">
        <v>118</v>
      </c>
      <c r="F15" s="126" t="s">
        <v>117</v>
      </c>
      <c r="G15" s="109" t="s">
        <v>109</v>
      </c>
      <c r="H15" s="109" t="s">
        <v>108</v>
      </c>
      <c r="I15" s="14"/>
      <c r="J15" s="14"/>
    </row>
    <row r="16" spans="1:10" ht="12.75" customHeight="1">
      <c r="A16" s="102"/>
      <c r="B16" s="125"/>
      <c r="C16" s="127"/>
      <c r="D16" s="104"/>
      <c r="E16" s="104"/>
      <c r="F16" s="127"/>
      <c r="G16" s="122"/>
      <c r="H16" s="122"/>
      <c r="I16" s="14"/>
      <c r="J16" s="14"/>
    </row>
    <row r="17" spans="1:10" ht="12.75" customHeight="1">
      <c r="A17" s="111" t="s">
        <v>116</v>
      </c>
      <c r="B17" s="106" t="s">
        <v>106</v>
      </c>
      <c r="C17" s="108"/>
      <c r="D17" s="15" t="s">
        <v>512</v>
      </c>
      <c r="E17" s="17" t="s">
        <v>516</v>
      </c>
      <c r="F17" s="17" t="s">
        <v>516</v>
      </c>
      <c r="G17" s="109" t="s">
        <v>684</v>
      </c>
      <c r="H17" s="123" t="s">
        <v>609</v>
      </c>
      <c r="I17" s="14"/>
      <c r="J17" s="14"/>
    </row>
    <row r="18" spans="1:10" ht="12.75" customHeight="1">
      <c r="A18" s="105"/>
      <c r="B18" s="107"/>
      <c r="C18" s="108"/>
      <c r="D18" s="16" t="s">
        <v>547</v>
      </c>
      <c r="E18" s="16" t="s">
        <v>518</v>
      </c>
      <c r="F18" s="16" t="s">
        <v>498</v>
      </c>
      <c r="G18" s="122"/>
      <c r="H18" s="110"/>
      <c r="I18" s="14"/>
      <c r="J18" s="14"/>
    </row>
    <row r="19" spans="1:10" ht="12.75" customHeight="1">
      <c r="A19" s="111" t="s">
        <v>115</v>
      </c>
      <c r="B19" s="106" t="s">
        <v>104</v>
      </c>
      <c r="C19" s="15" t="s">
        <v>497</v>
      </c>
      <c r="D19" s="108"/>
      <c r="E19" s="17" t="s">
        <v>516</v>
      </c>
      <c r="F19" s="17" t="s">
        <v>497</v>
      </c>
      <c r="G19" s="109" t="s">
        <v>682</v>
      </c>
      <c r="H19" s="123" t="s">
        <v>605</v>
      </c>
      <c r="I19" s="14"/>
      <c r="J19" s="14"/>
    </row>
    <row r="20" spans="1:10" ht="14.25" customHeight="1">
      <c r="A20" s="105"/>
      <c r="B20" s="100"/>
      <c r="C20" s="16" t="s">
        <v>518</v>
      </c>
      <c r="D20" s="108"/>
      <c r="E20" s="16" t="s">
        <v>498</v>
      </c>
      <c r="F20" s="16" t="s">
        <v>498</v>
      </c>
      <c r="G20" s="122"/>
      <c r="H20" s="110"/>
      <c r="I20" s="14"/>
      <c r="J20" s="14"/>
    </row>
    <row r="21" spans="1:10" ht="12.75" customHeight="1">
      <c r="A21" s="111" t="s">
        <v>114</v>
      </c>
      <c r="B21" s="106" t="s">
        <v>106</v>
      </c>
      <c r="C21" s="15" t="s">
        <v>512</v>
      </c>
      <c r="D21" s="15" t="s">
        <v>512</v>
      </c>
      <c r="E21" s="108"/>
      <c r="F21" s="15" t="s">
        <v>497</v>
      </c>
      <c r="G21" s="109" t="s">
        <v>683</v>
      </c>
      <c r="H21" s="123" t="s">
        <v>569</v>
      </c>
      <c r="I21" s="14"/>
      <c r="J21" s="14"/>
    </row>
    <row r="22" spans="1:10" ht="12.75" customHeight="1">
      <c r="A22" s="105"/>
      <c r="B22" s="107"/>
      <c r="C22" s="16" t="s">
        <v>515</v>
      </c>
      <c r="D22" s="16" t="s">
        <v>513</v>
      </c>
      <c r="E22" s="108"/>
      <c r="F22" s="16" t="s">
        <v>518</v>
      </c>
      <c r="G22" s="122"/>
      <c r="H22" s="110"/>
      <c r="I22" s="14"/>
      <c r="J22" s="14"/>
    </row>
    <row r="23" spans="1:10" ht="12.75" customHeight="1">
      <c r="A23" s="111" t="s">
        <v>113</v>
      </c>
      <c r="B23" s="100" t="s">
        <v>112</v>
      </c>
      <c r="C23" s="15" t="s">
        <v>512</v>
      </c>
      <c r="D23" s="20" t="s">
        <v>512</v>
      </c>
      <c r="E23" s="15" t="s">
        <v>512</v>
      </c>
      <c r="F23" s="108"/>
      <c r="G23" s="109" t="s">
        <v>685</v>
      </c>
      <c r="H23" s="123" t="s">
        <v>614</v>
      </c>
      <c r="I23" s="14"/>
      <c r="J23" s="14"/>
    </row>
    <row r="24" spans="1:10" ht="12.75" customHeight="1">
      <c r="A24" s="105"/>
      <c r="B24" s="107"/>
      <c r="C24" s="16" t="s">
        <v>513</v>
      </c>
      <c r="D24" s="28" t="s">
        <v>513</v>
      </c>
      <c r="E24" s="16" t="s">
        <v>515</v>
      </c>
      <c r="F24" s="108"/>
      <c r="G24" s="122"/>
      <c r="H24" s="110"/>
      <c r="I24" s="14"/>
      <c r="J24" s="14"/>
    </row>
    <row r="25" spans="1:11" ht="13.5" customHeight="1">
      <c r="A25" s="18"/>
      <c r="B25" s="18"/>
      <c r="C25" s="13"/>
      <c r="D25" s="13"/>
      <c r="E25" s="13"/>
      <c r="F25" s="14"/>
      <c r="G25" s="14"/>
      <c r="I25" s="13"/>
      <c r="J25" s="14"/>
      <c r="K25" s="14"/>
    </row>
    <row r="26" spans="1:11" ht="12.75" customHeight="1">
      <c r="A26" s="12"/>
      <c r="B26" s="18"/>
      <c r="C26" s="13"/>
      <c r="D26" s="13"/>
      <c r="E26" s="13"/>
      <c r="F26" s="14"/>
      <c r="G26" s="14"/>
      <c r="I26" s="13"/>
      <c r="J26" s="14"/>
      <c r="K26" s="14"/>
    </row>
    <row r="27" spans="1:10" ht="12.75" customHeight="1">
      <c r="A27" s="101" t="s">
        <v>111</v>
      </c>
      <c r="B27" s="124"/>
      <c r="C27" s="126" t="s">
        <v>107</v>
      </c>
      <c r="D27" s="103" t="s">
        <v>105</v>
      </c>
      <c r="E27" s="103" t="s">
        <v>110</v>
      </c>
      <c r="F27" s="109" t="s">
        <v>109</v>
      </c>
      <c r="G27" s="109" t="s">
        <v>108</v>
      </c>
      <c r="H27" s="13"/>
      <c r="I27" s="14"/>
      <c r="J27" s="14"/>
    </row>
    <row r="28" spans="1:10" ht="12.75" customHeight="1">
      <c r="A28" s="102"/>
      <c r="B28" s="125"/>
      <c r="C28" s="127"/>
      <c r="D28" s="104"/>
      <c r="E28" s="104"/>
      <c r="F28" s="122"/>
      <c r="G28" s="122"/>
      <c r="H28" s="13"/>
      <c r="I28" s="14"/>
      <c r="J28" s="14"/>
    </row>
    <row r="29" spans="1:10" ht="12.75" customHeight="1">
      <c r="A29" s="111" t="s">
        <v>107</v>
      </c>
      <c r="B29" s="106" t="s">
        <v>106</v>
      </c>
      <c r="C29" s="108"/>
      <c r="D29" s="15" t="s">
        <v>497</v>
      </c>
      <c r="E29" s="17" t="s">
        <v>516</v>
      </c>
      <c r="F29" s="109" t="s">
        <v>679</v>
      </c>
      <c r="G29" s="123" t="s">
        <v>605</v>
      </c>
      <c r="H29" s="13"/>
      <c r="I29" s="14"/>
      <c r="J29" s="14"/>
    </row>
    <row r="30" spans="1:10" ht="12.75" customHeight="1">
      <c r="A30" s="105"/>
      <c r="B30" s="107"/>
      <c r="C30" s="108"/>
      <c r="D30" s="16" t="s">
        <v>498</v>
      </c>
      <c r="E30" s="16" t="s">
        <v>498</v>
      </c>
      <c r="F30" s="122"/>
      <c r="G30" s="110"/>
      <c r="H30" s="13"/>
      <c r="I30" s="14"/>
      <c r="J30" s="14"/>
    </row>
    <row r="31" spans="1:10" ht="12.75" customHeight="1">
      <c r="A31" s="111" t="s">
        <v>105</v>
      </c>
      <c r="B31" s="106" t="s">
        <v>104</v>
      </c>
      <c r="C31" s="15" t="s">
        <v>512</v>
      </c>
      <c r="D31" s="108"/>
      <c r="E31" s="17" t="s">
        <v>516</v>
      </c>
      <c r="F31" s="109" t="s">
        <v>680</v>
      </c>
      <c r="G31" s="123" t="s">
        <v>609</v>
      </c>
      <c r="H31" s="13"/>
      <c r="I31" s="14"/>
      <c r="J31" s="14"/>
    </row>
    <row r="32" spans="1:10" ht="12.75" customHeight="1">
      <c r="A32" s="105"/>
      <c r="B32" s="100"/>
      <c r="C32" s="16" t="s">
        <v>513</v>
      </c>
      <c r="D32" s="108"/>
      <c r="E32" s="16" t="s">
        <v>608</v>
      </c>
      <c r="F32" s="122"/>
      <c r="G32" s="110"/>
      <c r="H32" s="13"/>
      <c r="I32" s="14"/>
      <c r="J32" s="14"/>
    </row>
    <row r="33" spans="1:7" ht="12.75" customHeight="1">
      <c r="A33" s="111" t="s">
        <v>103</v>
      </c>
      <c r="B33" s="106" t="s">
        <v>102</v>
      </c>
      <c r="C33" s="15" t="s">
        <v>512</v>
      </c>
      <c r="D33" s="15" t="s">
        <v>512</v>
      </c>
      <c r="E33" s="108"/>
      <c r="F33" s="109" t="s">
        <v>681</v>
      </c>
      <c r="G33" s="123" t="s">
        <v>569</v>
      </c>
    </row>
    <row r="34" spans="1:7" ht="12.75" customHeight="1">
      <c r="A34" s="105"/>
      <c r="B34" s="107"/>
      <c r="C34" s="16" t="s">
        <v>513</v>
      </c>
      <c r="D34" s="16" t="s">
        <v>515</v>
      </c>
      <c r="E34" s="108"/>
      <c r="F34" s="122"/>
      <c r="G34" s="110"/>
    </row>
    <row r="35" spans="1:7" ht="12.75" customHeight="1">
      <c r="A35" s="18"/>
      <c r="B35" s="22"/>
      <c r="C35" s="13"/>
      <c r="D35" s="13"/>
      <c r="E35" s="13"/>
      <c r="F35" s="14"/>
      <c r="G35" s="14"/>
    </row>
    <row r="36" spans="1:7" ht="12.75" customHeight="1">
      <c r="A36" s="18"/>
      <c r="B36" s="22"/>
      <c r="C36" s="13"/>
      <c r="D36" s="13"/>
      <c r="E36" s="13"/>
      <c r="F36" s="14"/>
      <c r="G36" s="14"/>
    </row>
    <row r="37" spans="1:2" ht="17.25">
      <c r="A37" s="118" t="s">
        <v>101</v>
      </c>
      <c r="B37" s="118"/>
    </row>
    <row r="39" spans="1:6" ht="18" customHeight="1" thickBot="1">
      <c r="A39" s="113"/>
      <c r="B39" s="23"/>
      <c r="C39" s="24"/>
      <c r="D39" s="78"/>
      <c r="E39" s="114" t="s">
        <v>801</v>
      </c>
      <c r="F39" s="115"/>
    </row>
    <row r="40" spans="1:6" ht="18" customHeight="1">
      <c r="A40" s="119"/>
      <c r="B40" s="23"/>
      <c r="C40" s="63"/>
      <c r="D40" s="34"/>
      <c r="E40" s="116"/>
      <c r="F40" s="117"/>
    </row>
    <row r="41" spans="1:6" ht="18" customHeight="1">
      <c r="A41" s="114" t="s">
        <v>799</v>
      </c>
      <c r="B41" s="29" t="s">
        <v>100</v>
      </c>
      <c r="C41" s="79"/>
      <c r="D41" s="120" t="s">
        <v>821</v>
      </c>
      <c r="E41" s="26"/>
      <c r="F41" s="26"/>
    </row>
    <row r="42" spans="1:6" ht="18" customHeight="1">
      <c r="A42" s="122"/>
      <c r="B42" s="31"/>
      <c r="C42" s="80" t="s">
        <v>821</v>
      </c>
      <c r="D42" s="121"/>
      <c r="E42" s="26"/>
      <c r="F42" s="26"/>
    </row>
    <row r="43" spans="1:6" ht="18" customHeight="1">
      <c r="A43" s="112"/>
      <c r="B43" s="23"/>
      <c r="C43" s="81"/>
      <c r="D43" s="82"/>
      <c r="E43" s="114" t="s">
        <v>800</v>
      </c>
      <c r="F43" s="115"/>
    </row>
    <row r="44" spans="1:6" ht="18" customHeight="1">
      <c r="A44" s="113"/>
      <c r="B44" s="23"/>
      <c r="C44" s="23"/>
      <c r="D44" s="12"/>
      <c r="E44" s="116"/>
      <c r="F44" s="117"/>
    </row>
  </sheetData>
  <sheetProtection/>
  <mergeCells count="81">
    <mergeCell ref="B1:C2"/>
    <mergeCell ref="D1:F2"/>
    <mergeCell ref="A5:A6"/>
    <mergeCell ref="B5:B6"/>
    <mergeCell ref="C5:C6"/>
    <mergeCell ref="D5:D6"/>
    <mergeCell ref="E5:E6"/>
    <mergeCell ref="F5:F6"/>
    <mergeCell ref="G5:G6"/>
    <mergeCell ref="A7:A8"/>
    <mergeCell ref="B7:B8"/>
    <mergeCell ref="C7:C8"/>
    <mergeCell ref="F7:F8"/>
    <mergeCell ref="G7:G8"/>
    <mergeCell ref="G9:G10"/>
    <mergeCell ref="A11:A12"/>
    <mergeCell ref="B11:B12"/>
    <mergeCell ref="E11:E12"/>
    <mergeCell ref="F11:F12"/>
    <mergeCell ref="G11:G12"/>
    <mergeCell ref="A9:A10"/>
    <mergeCell ref="B9:B10"/>
    <mergeCell ref="D9:D10"/>
    <mergeCell ref="D15:D16"/>
    <mergeCell ref="E15:E16"/>
    <mergeCell ref="F15:F16"/>
    <mergeCell ref="F9:F10"/>
    <mergeCell ref="A17:A18"/>
    <mergeCell ref="A15:A16"/>
    <mergeCell ref="B15:B16"/>
    <mergeCell ref="C15:C16"/>
    <mergeCell ref="B17:B18"/>
    <mergeCell ref="C17:C18"/>
    <mergeCell ref="A19:A20"/>
    <mergeCell ref="B19:B20"/>
    <mergeCell ref="D19:D20"/>
    <mergeCell ref="G19:G20"/>
    <mergeCell ref="G15:G16"/>
    <mergeCell ref="H15:H16"/>
    <mergeCell ref="G17:G18"/>
    <mergeCell ref="H17:H18"/>
    <mergeCell ref="A21:A22"/>
    <mergeCell ref="B21:B22"/>
    <mergeCell ref="G21:G22"/>
    <mergeCell ref="H21:H22"/>
    <mergeCell ref="A23:A24"/>
    <mergeCell ref="B23:B24"/>
    <mergeCell ref="F23:F24"/>
    <mergeCell ref="G23:G24"/>
    <mergeCell ref="H19:H20"/>
    <mergeCell ref="F27:F28"/>
    <mergeCell ref="G27:G28"/>
    <mergeCell ref="E21:E22"/>
    <mergeCell ref="H23:H24"/>
    <mergeCell ref="G29:G30"/>
    <mergeCell ref="A27:A28"/>
    <mergeCell ref="E27:E28"/>
    <mergeCell ref="D27:D28"/>
    <mergeCell ref="A29:A30"/>
    <mergeCell ref="B29:B30"/>
    <mergeCell ref="C29:C30"/>
    <mergeCell ref="F29:F30"/>
    <mergeCell ref="B27:B28"/>
    <mergeCell ref="C27:C28"/>
    <mergeCell ref="A31:A32"/>
    <mergeCell ref="B31:B32"/>
    <mergeCell ref="F31:F32"/>
    <mergeCell ref="G31:G32"/>
    <mergeCell ref="D31:D32"/>
    <mergeCell ref="G33:G34"/>
    <mergeCell ref="A33:A34"/>
    <mergeCell ref="B33:B34"/>
    <mergeCell ref="E33:E34"/>
    <mergeCell ref="F33:F34"/>
    <mergeCell ref="A43:A44"/>
    <mergeCell ref="E43:F44"/>
    <mergeCell ref="A37:B37"/>
    <mergeCell ref="A39:A40"/>
    <mergeCell ref="E39:F40"/>
    <mergeCell ref="D41:D42"/>
    <mergeCell ref="A41:A42"/>
  </mergeCells>
  <conditionalFormatting sqref="C40:C41">
    <cfRule type="expression" priority="6" dxfId="6" stopIfTrue="1">
      <formula>#REF!&gt;$D$44</formula>
    </cfRule>
    <cfRule type="expression" priority="7" dxfId="0" stopIfTrue="1">
      <formula>#REF!&gt;$D$44</formula>
    </cfRule>
  </conditionalFormatting>
  <conditionalFormatting sqref="C42:C43">
    <cfRule type="expression" priority="4" dxfId="4" stopIfTrue="1">
      <formula>$D$44&gt;#REF!</formula>
    </cfRule>
    <cfRule type="expression" priority="5" dxfId="21" stopIfTrue="1">
      <formula>#REF!&lt;$D$44</formula>
    </cfRule>
  </conditionalFormatting>
  <conditionalFormatting sqref="B39">
    <cfRule type="expression" priority="3" dxfId="2" stopIfTrue="1">
      <formula>#REF!&gt;$D$44</formula>
    </cfRule>
  </conditionalFormatting>
  <conditionalFormatting sqref="B40:B41 B43">
    <cfRule type="expression" priority="1" dxfId="22" stopIfTrue="1">
      <formula>#REF!&gt;$D$44</formula>
    </cfRule>
    <cfRule type="expression" priority="2" dxfId="0" stopIfTrue="1">
      <formula>#REF!&lt;$D$44</formula>
    </cfRule>
  </conditionalFormatting>
  <printOptions/>
  <pageMargins left="0.75" right="0.75" top="1" bottom="1" header="0.512" footer="0.512"/>
  <pageSetup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K72"/>
  <sheetViews>
    <sheetView view="pageBreakPreview" zoomScaleSheetLayoutView="100" zoomScalePageLayoutView="0" workbookViewId="0" topLeftCell="A1">
      <selection activeCell="I1" sqref="I1"/>
    </sheetView>
  </sheetViews>
  <sheetFormatPr defaultColWidth="9.00390625" defaultRowHeight="13.5"/>
  <cols>
    <col min="1" max="1" width="22.125" style="10" bestFit="1" customWidth="1"/>
    <col min="2" max="2" width="7.50390625" style="11" customWidth="1"/>
    <col min="3" max="8" width="11.00390625" style="11" customWidth="1"/>
    <col min="9" max="9" width="6.00390625" style="11" customWidth="1"/>
    <col min="10" max="10" width="13.875" style="11" customWidth="1"/>
    <col min="11" max="11" width="14.625" style="11" customWidth="1"/>
    <col min="12" max="12" width="11.25390625" style="11" customWidth="1"/>
    <col min="13" max="16384" width="9.00390625" style="11" customWidth="1"/>
  </cols>
  <sheetData>
    <row r="1" spans="2:6" ht="13.5" customHeight="1">
      <c r="B1" s="128" t="s">
        <v>173</v>
      </c>
      <c r="C1" s="129"/>
      <c r="D1" s="128" t="s">
        <v>172</v>
      </c>
      <c r="E1" s="132"/>
      <c r="F1" s="129"/>
    </row>
    <row r="2" spans="2:6" ht="14.25" customHeight="1" thickBot="1">
      <c r="B2" s="130"/>
      <c r="C2" s="131"/>
      <c r="D2" s="130"/>
      <c r="E2" s="133"/>
      <c r="F2" s="131"/>
    </row>
    <row r="3" ht="7.5" customHeight="1"/>
    <row r="4" spans="1:11" ht="7.5" customHeight="1">
      <c r="A4" s="12"/>
      <c r="I4" s="13"/>
      <c r="J4" s="14"/>
      <c r="K4" s="14"/>
    </row>
    <row r="5" spans="1:10" ht="13.5" customHeight="1">
      <c r="A5" s="101" t="s">
        <v>171</v>
      </c>
      <c r="B5" s="124"/>
      <c r="C5" s="126" t="s">
        <v>170</v>
      </c>
      <c r="D5" s="103" t="s">
        <v>168</v>
      </c>
      <c r="E5" s="103" t="s">
        <v>167</v>
      </c>
      <c r="F5" s="109" t="s">
        <v>109</v>
      </c>
      <c r="G5" s="109" t="s">
        <v>108</v>
      </c>
      <c r="H5" s="13"/>
      <c r="I5" s="14"/>
      <c r="J5" s="14"/>
    </row>
    <row r="6" spans="1:10" ht="13.5" customHeight="1">
      <c r="A6" s="102"/>
      <c r="B6" s="125"/>
      <c r="C6" s="127"/>
      <c r="D6" s="104"/>
      <c r="E6" s="104"/>
      <c r="F6" s="122"/>
      <c r="G6" s="122"/>
      <c r="H6" s="13"/>
      <c r="I6" s="14"/>
      <c r="J6" s="14"/>
    </row>
    <row r="7" spans="1:10" ht="13.5" customHeight="1">
      <c r="A7" s="111" t="s">
        <v>170</v>
      </c>
      <c r="B7" s="106" t="s">
        <v>169</v>
      </c>
      <c r="C7" s="108"/>
      <c r="D7" s="15" t="s">
        <v>519</v>
      </c>
      <c r="E7" s="15" t="s">
        <v>497</v>
      </c>
      <c r="F7" s="109" t="s">
        <v>679</v>
      </c>
      <c r="G7" s="123" t="s">
        <v>605</v>
      </c>
      <c r="H7" s="13"/>
      <c r="I7" s="14"/>
      <c r="J7" s="14"/>
    </row>
    <row r="8" spans="1:10" ht="13.5">
      <c r="A8" s="105"/>
      <c r="B8" s="107"/>
      <c r="C8" s="108"/>
      <c r="D8" s="44" t="s">
        <v>518</v>
      </c>
      <c r="E8" s="16" t="s">
        <v>498</v>
      </c>
      <c r="F8" s="122"/>
      <c r="G8" s="110"/>
      <c r="H8" s="13"/>
      <c r="I8" s="14"/>
      <c r="J8" s="14"/>
    </row>
    <row r="9" spans="1:10" ht="13.5">
      <c r="A9" s="111" t="s">
        <v>168</v>
      </c>
      <c r="B9" s="106" t="s">
        <v>106</v>
      </c>
      <c r="C9" s="15" t="s">
        <v>521</v>
      </c>
      <c r="D9" s="108"/>
      <c r="E9" s="15" t="s">
        <v>497</v>
      </c>
      <c r="F9" s="109" t="s">
        <v>680</v>
      </c>
      <c r="G9" s="123" t="s">
        <v>609</v>
      </c>
      <c r="H9" s="13"/>
      <c r="I9" s="14"/>
      <c r="J9" s="14"/>
    </row>
    <row r="10" spans="1:10" ht="13.5">
      <c r="A10" s="105"/>
      <c r="B10" s="100"/>
      <c r="C10" s="16" t="s">
        <v>515</v>
      </c>
      <c r="D10" s="108"/>
      <c r="E10" s="16" t="s">
        <v>498</v>
      </c>
      <c r="F10" s="122"/>
      <c r="G10" s="110"/>
      <c r="H10" s="13"/>
      <c r="I10" s="14"/>
      <c r="J10" s="14"/>
    </row>
    <row r="11" spans="1:10" ht="13.5">
      <c r="A11" s="111" t="s">
        <v>167</v>
      </c>
      <c r="B11" s="106" t="s">
        <v>166</v>
      </c>
      <c r="C11" s="15" t="s">
        <v>512</v>
      </c>
      <c r="D11" s="15" t="s">
        <v>512</v>
      </c>
      <c r="E11" s="108"/>
      <c r="F11" s="109" t="s">
        <v>681</v>
      </c>
      <c r="G11" s="123" t="s">
        <v>569</v>
      </c>
      <c r="H11" s="13"/>
      <c r="I11" s="14"/>
      <c r="J11" s="14"/>
    </row>
    <row r="12" spans="1:10" ht="13.5">
      <c r="A12" s="105"/>
      <c r="B12" s="107"/>
      <c r="C12" s="16" t="s">
        <v>513</v>
      </c>
      <c r="D12" s="16" t="s">
        <v>513</v>
      </c>
      <c r="E12" s="108"/>
      <c r="F12" s="122"/>
      <c r="G12" s="110"/>
      <c r="H12" s="13"/>
      <c r="I12" s="14"/>
      <c r="J12" s="14"/>
    </row>
    <row r="13" spans="1:10" ht="7.5" customHeight="1">
      <c r="A13" s="18"/>
      <c r="B13" s="18"/>
      <c r="C13" s="13"/>
      <c r="D13" s="13"/>
      <c r="E13" s="13"/>
      <c r="F13" s="14"/>
      <c r="H13" s="13"/>
      <c r="I13" s="14"/>
      <c r="J13" s="14"/>
    </row>
    <row r="14" spans="1:10" ht="7.5" customHeight="1">
      <c r="A14" s="12"/>
      <c r="B14" s="18"/>
      <c r="C14" s="13"/>
      <c r="D14" s="13"/>
      <c r="E14" s="13"/>
      <c r="F14" s="14"/>
      <c r="H14" s="13"/>
      <c r="I14" s="14"/>
      <c r="J14" s="14"/>
    </row>
    <row r="15" spans="1:9" ht="7.5" customHeight="1">
      <c r="A15" s="18"/>
      <c r="B15" s="18"/>
      <c r="C15" s="13"/>
      <c r="D15" s="13"/>
      <c r="E15" s="13"/>
      <c r="G15" s="13"/>
      <c r="H15" s="14"/>
      <c r="I15" s="14"/>
    </row>
    <row r="16" spans="1:9" ht="7.5" customHeight="1">
      <c r="A16" s="12"/>
      <c r="B16" s="18"/>
      <c r="C16" s="13"/>
      <c r="D16" s="13"/>
      <c r="E16" s="13"/>
      <c r="G16" s="13"/>
      <c r="H16" s="14"/>
      <c r="I16" s="14"/>
    </row>
    <row r="17" spans="1:10" ht="12.75" customHeight="1">
      <c r="A17" s="101" t="s">
        <v>165</v>
      </c>
      <c r="B17" s="124"/>
      <c r="C17" s="126" t="s">
        <v>161</v>
      </c>
      <c r="D17" s="103" t="s">
        <v>164</v>
      </c>
      <c r="E17" s="103" t="s">
        <v>163</v>
      </c>
      <c r="F17" s="126" t="s">
        <v>162</v>
      </c>
      <c r="G17" s="109" t="s">
        <v>109</v>
      </c>
      <c r="H17" s="109" t="s">
        <v>108</v>
      </c>
      <c r="I17" s="14"/>
      <c r="J17" s="14"/>
    </row>
    <row r="18" spans="1:10" ht="12.75" customHeight="1">
      <c r="A18" s="102"/>
      <c r="B18" s="125"/>
      <c r="C18" s="127"/>
      <c r="D18" s="104"/>
      <c r="E18" s="104"/>
      <c r="F18" s="127"/>
      <c r="G18" s="122"/>
      <c r="H18" s="122"/>
      <c r="I18" s="14"/>
      <c r="J18" s="14"/>
    </row>
    <row r="19" spans="1:10" ht="12.75" customHeight="1">
      <c r="A19" s="111" t="s">
        <v>161</v>
      </c>
      <c r="B19" s="106" t="s">
        <v>160</v>
      </c>
      <c r="C19" s="108"/>
      <c r="D19" s="17" t="s">
        <v>516</v>
      </c>
      <c r="E19" s="17" t="s">
        <v>516</v>
      </c>
      <c r="F19" s="17" t="s">
        <v>516</v>
      </c>
      <c r="G19" s="109" t="s">
        <v>682</v>
      </c>
      <c r="H19" s="123" t="s">
        <v>605</v>
      </c>
      <c r="I19" s="14"/>
      <c r="J19" s="14"/>
    </row>
    <row r="20" spans="1:10" ht="12.75" customHeight="1">
      <c r="A20" s="105"/>
      <c r="B20" s="107"/>
      <c r="C20" s="108"/>
      <c r="D20" s="16" t="s">
        <v>517</v>
      </c>
      <c r="E20" s="16" t="s">
        <v>498</v>
      </c>
      <c r="F20" s="16" t="s">
        <v>498</v>
      </c>
      <c r="G20" s="122"/>
      <c r="H20" s="110"/>
      <c r="I20" s="14"/>
      <c r="J20" s="14"/>
    </row>
    <row r="21" spans="1:10" ht="12.75" customHeight="1">
      <c r="A21" s="111" t="s">
        <v>159</v>
      </c>
      <c r="B21" s="106" t="s">
        <v>141</v>
      </c>
      <c r="C21" s="15" t="s">
        <v>521</v>
      </c>
      <c r="D21" s="108"/>
      <c r="E21" s="17" t="s">
        <v>512</v>
      </c>
      <c r="F21" s="17" t="s">
        <v>516</v>
      </c>
      <c r="G21" s="109" t="s">
        <v>683</v>
      </c>
      <c r="H21" s="123" t="s">
        <v>613</v>
      </c>
      <c r="I21" s="14"/>
      <c r="J21" s="14"/>
    </row>
    <row r="22" spans="1:10" ht="14.25" customHeight="1">
      <c r="A22" s="105"/>
      <c r="B22" s="100"/>
      <c r="C22" s="16" t="s">
        <v>522</v>
      </c>
      <c r="D22" s="108"/>
      <c r="E22" s="16" t="s">
        <v>515</v>
      </c>
      <c r="F22" s="16" t="s">
        <v>518</v>
      </c>
      <c r="G22" s="122"/>
      <c r="H22" s="110"/>
      <c r="I22" s="14"/>
      <c r="J22" s="14"/>
    </row>
    <row r="23" spans="1:10" ht="12.75" customHeight="1">
      <c r="A23" s="111" t="s">
        <v>158</v>
      </c>
      <c r="B23" s="106" t="s">
        <v>157</v>
      </c>
      <c r="C23" s="15" t="s">
        <v>512</v>
      </c>
      <c r="D23" s="15" t="s">
        <v>516</v>
      </c>
      <c r="E23" s="108"/>
      <c r="F23" s="17" t="s">
        <v>516</v>
      </c>
      <c r="G23" s="109" t="s">
        <v>684</v>
      </c>
      <c r="H23" s="123" t="s">
        <v>609</v>
      </c>
      <c r="I23" s="14"/>
      <c r="J23" s="14"/>
    </row>
    <row r="24" spans="1:10" ht="12.75" customHeight="1">
      <c r="A24" s="105"/>
      <c r="B24" s="107"/>
      <c r="C24" s="16" t="s">
        <v>513</v>
      </c>
      <c r="D24" s="16" t="s">
        <v>608</v>
      </c>
      <c r="E24" s="108"/>
      <c r="F24" s="44" t="s">
        <v>518</v>
      </c>
      <c r="G24" s="122"/>
      <c r="H24" s="110"/>
      <c r="I24" s="14"/>
      <c r="J24" s="14"/>
    </row>
    <row r="25" spans="1:10" ht="12.75" customHeight="1">
      <c r="A25" s="111" t="s">
        <v>156</v>
      </c>
      <c r="B25" s="100" t="s">
        <v>106</v>
      </c>
      <c r="C25" s="19" t="s">
        <v>512</v>
      </c>
      <c r="D25" s="20" t="s">
        <v>512</v>
      </c>
      <c r="E25" s="15" t="s">
        <v>521</v>
      </c>
      <c r="F25" s="108"/>
      <c r="G25" s="109" t="s">
        <v>685</v>
      </c>
      <c r="H25" s="123" t="s">
        <v>614</v>
      </c>
      <c r="I25" s="14"/>
      <c r="J25" s="14"/>
    </row>
    <row r="26" spans="1:10" ht="12.75" customHeight="1">
      <c r="A26" s="105"/>
      <c r="B26" s="107"/>
      <c r="C26" s="21" t="s">
        <v>513</v>
      </c>
      <c r="D26" s="28" t="s">
        <v>547</v>
      </c>
      <c r="E26" s="16" t="s">
        <v>515</v>
      </c>
      <c r="F26" s="108"/>
      <c r="G26" s="122"/>
      <c r="H26" s="110"/>
      <c r="I26" s="14"/>
      <c r="J26" s="14"/>
    </row>
    <row r="27" spans="1:10" ht="7.5" customHeight="1">
      <c r="A27" s="18"/>
      <c r="B27" s="18"/>
      <c r="C27" s="13"/>
      <c r="D27" s="13"/>
      <c r="E27" s="13"/>
      <c r="F27" s="14"/>
      <c r="H27" s="13"/>
      <c r="I27" s="14"/>
      <c r="J27" s="14"/>
    </row>
    <row r="28" spans="1:10" ht="7.5" customHeight="1">
      <c r="A28" s="12"/>
      <c r="B28" s="18"/>
      <c r="C28" s="13"/>
      <c r="D28" s="13"/>
      <c r="E28" s="13"/>
      <c r="F28" s="14"/>
      <c r="H28" s="13"/>
      <c r="I28" s="14"/>
      <c r="J28" s="14"/>
    </row>
    <row r="29" spans="1:9" ht="12.75" customHeight="1">
      <c r="A29" s="101" t="s">
        <v>155</v>
      </c>
      <c r="B29" s="124"/>
      <c r="C29" s="126" t="s">
        <v>154</v>
      </c>
      <c r="D29" s="103" t="s">
        <v>153</v>
      </c>
      <c r="E29" s="103" t="s">
        <v>152</v>
      </c>
      <c r="F29" s="109" t="s">
        <v>109</v>
      </c>
      <c r="G29" s="109" t="s">
        <v>108</v>
      </c>
      <c r="H29" s="14"/>
      <c r="I29" s="14"/>
    </row>
    <row r="30" spans="1:9" ht="12.75" customHeight="1">
      <c r="A30" s="102"/>
      <c r="B30" s="125"/>
      <c r="C30" s="127"/>
      <c r="D30" s="104"/>
      <c r="E30" s="104"/>
      <c r="F30" s="122"/>
      <c r="G30" s="122"/>
      <c r="H30" s="14"/>
      <c r="I30" s="14"/>
    </row>
    <row r="31" spans="1:9" ht="12.75" customHeight="1">
      <c r="A31" s="111" t="s">
        <v>151</v>
      </c>
      <c r="B31" s="106" t="s">
        <v>112</v>
      </c>
      <c r="C31" s="108"/>
      <c r="D31" s="17" t="s">
        <v>520</v>
      </c>
      <c r="E31" s="17" t="s">
        <v>516</v>
      </c>
      <c r="F31" s="109" t="s">
        <v>680</v>
      </c>
      <c r="G31" s="123" t="s">
        <v>615</v>
      </c>
      <c r="H31" s="14"/>
      <c r="I31" s="14"/>
    </row>
    <row r="32" spans="1:9" ht="12.75" customHeight="1">
      <c r="A32" s="105"/>
      <c r="B32" s="107"/>
      <c r="C32" s="108"/>
      <c r="D32" s="44" t="s">
        <v>515</v>
      </c>
      <c r="E32" s="16" t="s">
        <v>518</v>
      </c>
      <c r="F32" s="122"/>
      <c r="G32" s="110"/>
      <c r="H32" s="14"/>
      <c r="I32" s="14"/>
    </row>
    <row r="33" spans="1:9" ht="12.75" customHeight="1">
      <c r="A33" s="111" t="s">
        <v>150</v>
      </c>
      <c r="B33" s="106" t="s">
        <v>134</v>
      </c>
      <c r="C33" s="15" t="s">
        <v>519</v>
      </c>
      <c r="D33" s="108"/>
      <c r="E33" s="17" t="s">
        <v>516</v>
      </c>
      <c r="F33" s="109" t="s">
        <v>679</v>
      </c>
      <c r="G33" s="123" t="s">
        <v>605</v>
      </c>
      <c r="H33" s="14"/>
      <c r="I33" s="14"/>
    </row>
    <row r="34" spans="1:9" ht="12.75" customHeight="1">
      <c r="A34" s="105"/>
      <c r="B34" s="100"/>
      <c r="C34" s="16" t="s">
        <v>518</v>
      </c>
      <c r="D34" s="108"/>
      <c r="E34" s="16" t="s">
        <v>498</v>
      </c>
      <c r="F34" s="122"/>
      <c r="G34" s="110"/>
      <c r="H34" s="14"/>
      <c r="I34" s="14"/>
    </row>
    <row r="35" spans="1:7" ht="12.75" customHeight="1">
      <c r="A35" s="111" t="s">
        <v>149</v>
      </c>
      <c r="B35" s="106" t="s">
        <v>148</v>
      </c>
      <c r="C35" s="15" t="s">
        <v>512</v>
      </c>
      <c r="D35" s="15" t="s">
        <v>514</v>
      </c>
      <c r="E35" s="108"/>
      <c r="F35" s="109" t="s">
        <v>681</v>
      </c>
      <c r="G35" s="123" t="s">
        <v>569</v>
      </c>
    </row>
    <row r="36" spans="1:7" ht="12.75" customHeight="1">
      <c r="A36" s="105"/>
      <c r="B36" s="107"/>
      <c r="C36" s="16" t="s">
        <v>515</v>
      </c>
      <c r="D36" s="16" t="s">
        <v>513</v>
      </c>
      <c r="E36" s="108"/>
      <c r="F36" s="122"/>
      <c r="G36" s="110"/>
    </row>
    <row r="37" spans="1:7" ht="12.75" customHeight="1">
      <c r="A37" s="33"/>
      <c r="B37" s="35"/>
      <c r="C37" s="13"/>
      <c r="D37" s="26"/>
      <c r="E37" s="13"/>
      <c r="F37" s="13"/>
      <c r="G37" s="13"/>
    </row>
    <row r="38" spans="1:7" ht="7.5" customHeight="1">
      <c r="A38" s="18"/>
      <c r="B38" s="22"/>
      <c r="C38" s="13"/>
      <c r="D38" s="13"/>
      <c r="E38" s="13"/>
      <c r="F38" s="14"/>
      <c r="G38" s="14"/>
    </row>
    <row r="39" spans="1:10" ht="12.75" customHeight="1">
      <c r="A39" s="101" t="s">
        <v>147</v>
      </c>
      <c r="B39" s="124"/>
      <c r="C39" s="126" t="s">
        <v>146</v>
      </c>
      <c r="D39" s="103" t="s">
        <v>145</v>
      </c>
      <c r="E39" s="103" t="s">
        <v>144</v>
      </c>
      <c r="F39" s="126" t="s">
        <v>139</v>
      </c>
      <c r="G39" s="109" t="s">
        <v>109</v>
      </c>
      <c r="H39" s="109" t="s">
        <v>108</v>
      </c>
      <c r="I39" s="14"/>
      <c r="J39" s="14"/>
    </row>
    <row r="40" spans="1:10" ht="12.75" customHeight="1">
      <c r="A40" s="102"/>
      <c r="B40" s="125"/>
      <c r="C40" s="127"/>
      <c r="D40" s="104"/>
      <c r="E40" s="104"/>
      <c r="F40" s="127"/>
      <c r="G40" s="122"/>
      <c r="H40" s="122"/>
      <c r="I40" s="14"/>
      <c r="J40" s="14"/>
    </row>
    <row r="41" spans="1:10" ht="12.75" customHeight="1">
      <c r="A41" s="111" t="s">
        <v>143</v>
      </c>
      <c r="B41" s="106" t="s">
        <v>134</v>
      </c>
      <c r="C41" s="108"/>
      <c r="D41" s="17" t="s">
        <v>514</v>
      </c>
      <c r="E41" s="17" t="s">
        <v>516</v>
      </c>
      <c r="F41" s="17" t="s">
        <v>516</v>
      </c>
      <c r="G41" s="109" t="s">
        <v>684</v>
      </c>
      <c r="H41" s="123" t="s">
        <v>609</v>
      </c>
      <c r="I41" s="14"/>
      <c r="J41" s="14"/>
    </row>
    <row r="42" spans="1:10" ht="12.75" customHeight="1">
      <c r="A42" s="105"/>
      <c r="B42" s="107"/>
      <c r="C42" s="108"/>
      <c r="D42" s="44" t="s">
        <v>515</v>
      </c>
      <c r="E42" s="16" t="s">
        <v>518</v>
      </c>
      <c r="F42" s="16" t="s">
        <v>518</v>
      </c>
      <c r="G42" s="122"/>
      <c r="H42" s="110"/>
      <c r="I42" s="14"/>
      <c r="J42" s="14"/>
    </row>
    <row r="43" spans="1:10" ht="12.75" customHeight="1">
      <c r="A43" s="111" t="s">
        <v>142</v>
      </c>
      <c r="B43" s="106" t="s">
        <v>141</v>
      </c>
      <c r="C43" s="15" t="s">
        <v>519</v>
      </c>
      <c r="D43" s="108"/>
      <c r="E43" s="17" t="s">
        <v>516</v>
      </c>
      <c r="F43" s="17" t="s">
        <v>516</v>
      </c>
      <c r="G43" s="109" t="s">
        <v>682</v>
      </c>
      <c r="H43" s="123" t="s">
        <v>605</v>
      </c>
      <c r="I43" s="14"/>
      <c r="J43" s="14"/>
    </row>
    <row r="44" spans="1:10" ht="14.25" customHeight="1">
      <c r="A44" s="105"/>
      <c r="B44" s="100"/>
      <c r="C44" s="16" t="s">
        <v>518</v>
      </c>
      <c r="D44" s="108"/>
      <c r="E44" s="16" t="s">
        <v>518</v>
      </c>
      <c r="F44" s="16" t="s">
        <v>498</v>
      </c>
      <c r="G44" s="122"/>
      <c r="H44" s="110"/>
      <c r="I44" s="14"/>
      <c r="J44" s="14"/>
    </row>
    <row r="45" spans="1:10" ht="12.75" customHeight="1">
      <c r="A45" s="111" t="s">
        <v>140</v>
      </c>
      <c r="B45" s="106" t="s">
        <v>131</v>
      </c>
      <c r="C45" s="15" t="s">
        <v>512</v>
      </c>
      <c r="D45" s="15" t="s">
        <v>514</v>
      </c>
      <c r="E45" s="108"/>
      <c r="F45" s="17" t="s">
        <v>516</v>
      </c>
      <c r="G45" s="109" t="s">
        <v>683</v>
      </c>
      <c r="H45" s="123" t="s">
        <v>569</v>
      </c>
      <c r="I45" s="14"/>
      <c r="J45" s="14"/>
    </row>
    <row r="46" spans="1:10" ht="12.75" customHeight="1">
      <c r="A46" s="105"/>
      <c r="B46" s="107"/>
      <c r="C46" s="16" t="s">
        <v>515</v>
      </c>
      <c r="D46" s="16" t="s">
        <v>515</v>
      </c>
      <c r="E46" s="108"/>
      <c r="F46" s="44" t="s">
        <v>518</v>
      </c>
      <c r="G46" s="122"/>
      <c r="H46" s="110"/>
      <c r="I46" s="14"/>
      <c r="J46" s="14"/>
    </row>
    <row r="47" spans="1:10" ht="12.75" customHeight="1">
      <c r="A47" s="111" t="s">
        <v>139</v>
      </c>
      <c r="B47" s="100" t="s">
        <v>112</v>
      </c>
      <c r="C47" s="19" t="s">
        <v>512</v>
      </c>
      <c r="D47" s="20" t="s">
        <v>514</v>
      </c>
      <c r="E47" s="15" t="s">
        <v>521</v>
      </c>
      <c r="F47" s="108"/>
      <c r="G47" s="109" t="s">
        <v>685</v>
      </c>
      <c r="H47" s="123" t="s">
        <v>614</v>
      </c>
      <c r="I47" s="14"/>
      <c r="J47" s="14"/>
    </row>
    <row r="48" spans="1:10" ht="12.75" customHeight="1">
      <c r="A48" s="105"/>
      <c r="B48" s="107"/>
      <c r="C48" s="21" t="s">
        <v>515</v>
      </c>
      <c r="D48" s="28" t="s">
        <v>513</v>
      </c>
      <c r="E48" s="16" t="s">
        <v>515</v>
      </c>
      <c r="F48" s="108"/>
      <c r="G48" s="122"/>
      <c r="H48" s="110"/>
      <c r="I48" s="14"/>
      <c r="J48" s="14"/>
    </row>
    <row r="49" spans="1:10" ht="12.75" customHeight="1">
      <c r="A49" s="33"/>
      <c r="B49" s="35"/>
      <c r="C49" s="13"/>
      <c r="D49" s="26"/>
      <c r="E49" s="13"/>
      <c r="F49" s="13"/>
      <c r="G49" s="13"/>
      <c r="H49" s="13"/>
      <c r="I49" s="14"/>
      <c r="J49" s="14"/>
    </row>
    <row r="50" spans="1:10" ht="7.5" customHeight="1">
      <c r="A50" s="12"/>
      <c r="B50" s="18"/>
      <c r="C50" s="13"/>
      <c r="D50" s="13"/>
      <c r="E50" s="13"/>
      <c r="F50" s="14"/>
      <c r="H50" s="13"/>
      <c r="I50" s="14"/>
      <c r="J50" s="14"/>
    </row>
    <row r="51" spans="1:10" ht="12.75" customHeight="1">
      <c r="A51" s="101" t="s">
        <v>138</v>
      </c>
      <c r="B51" s="124"/>
      <c r="C51" s="126" t="s">
        <v>137</v>
      </c>
      <c r="D51" s="103" t="s">
        <v>136</v>
      </c>
      <c r="E51" s="103" t="s">
        <v>135</v>
      </c>
      <c r="F51" s="109" t="s">
        <v>109</v>
      </c>
      <c r="G51" s="109" t="s">
        <v>108</v>
      </c>
      <c r="H51" s="13"/>
      <c r="I51" s="14"/>
      <c r="J51" s="14"/>
    </row>
    <row r="52" spans="1:10" ht="12.75" customHeight="1">
      <c r="A52" s="102"/>
      <c r="B52" s="125"/>
      <c r="C52" s="127"/>
      <c r="D52" s="104"/>
      <c r="E52" s="104"/>
      <c r="F52" s="122"/>
      <c r="G52" s="122"/>
      <c r="H52" s="13"/>
      <c r="I52" s="14"/>
      <c r="J52" s="14"/>
    </row>
    <row r="53" spans="1:10" ht="12.75" customHeight="1">
      <c r="A53" s="111" t="s">
        <v>103</v>
      </c>
      <c r="B53" s="106" t="s">
        <v>134</v>
      </c>
      <c r="C53" s="108"/>
      <c r="D53" s="15" t="s">
        <v>512</v>
      </c>
      <c r="E53" s="45" t="s">
        <v>512</v>
      </c>
      <c r="F53" s="109" t="s">
        <v>681</v>
      </c>
      <c r="G53" s="123" t="s">
        <v>569</v>
      </c>
      <c r="H53" s="13"/>
      <c r="I53" s="14"/>
      <c r="J53" s="14"/>
    </row>
    <row r="54" spans="1:10" ht="12.75" customHeight="1">
      <c r="A54" s="105"/>
      <c r="B54" s="107"/>
      <c r="C54" s="108"/>
      <c r="D54" s="16" t="s">
        <v>515</v>
      </c>
      <c r="E54" s="16" t="s">
        <v>513</v>
      </c>
      <c r="F54" s="122"/>
      <c r="G54" s="110"/>
      <c r="H54" s="13"/>
      <c r="I54" s="14"/>
      <c r="J54" s="14"/>
    </row>
    <row r="55" spans="1:10" ht="12.75" customHeight="1">
      <c r="A55" s="111" t="s">
        <v>133</v>
      </c>
      <c r="B55" s="106" t="s">
        <v>104</v>
      </c>
      <c r="C55" s="15" t="s">
        <v>519</v>
      </c>
      <c r="D55" s="108"/>
      <c r="E55" s="15" t="s">
        <v>512</v>
      </c>
      <c r="F55" s="109" t="s">
        <v>680</v>
      </c>
      <c r="G55" s="123" t="s">
        <v>615</v>
      </c>
      <c r="H55" s="13"/>
      <c r="I55" s="14"/>
      <c r="J55" s="14"/>
    </row>
    <row r="56" spans="1:10" ht="12.75" customHeight="1">
      <c r="A56" s="105"/>
      <c r="B56" s="100"/>
      <c r="C56" s="16" t="s">
        <v>518</v>
      </c>
      <c r="D56" s="108"/>
      <c r="E56" s="16" t="s">
        <v>515</v>
      </c>
      <c r="F56" s="122"/>
      <c r="G56" s="110"/>
      <c r="H56" s="13"/>
      <c r="I56" s="14"/>
      <c r="J56" s="14"/>
    </row>
    <row r="57" spans="1:7" ht="12.75" customHeight="1">
      <c r="A57" s="111" t="s">
        <v>132</v>
      </c>
      <c r="B57" s="106" t="s">
        <v>131</v>
      </c>
      <c r="C57" s="15" t="s">
        <v>497</v>
      </c>
      <c r="D57" s="15" t="s">
        <v>497</v>
      </c>
      <c r="E57" s="108"/>
      <c r="F57" s="109" t="s">
        <v>679</v>
      </c>
      <c r="G57" s="123" t="s">
        <v>616</v>
      </c>
    </row>
    <row r="58" spans="1:7" ht="12.75" customHeight="1">
      <c r="A58" s="105"/>
      <c r="B58" s="107"/>
      <c r="C58" s="16" t="s">
        <v>498</v>
      </c>
      <c r="D58" s="16" t="s">
        <v>518</v>
      </c>
      <c r="E58" s="108"/>
      <c r="F58" s="122"/>
      <c r="G58" s="110"/>
    </row>
    <row r="59" spans="1:7" ht="6.75" customHeight="1">
      <c r="A59" s="18"/>
      <c r="B59" s="18"/>
      <c r="C59" s="13"/>
      <c r="D59" s="13"/>
      <c r="E59" s="13"/>
      <c r="F59" s="14"/>
      <c r="G59" s="14"/>
    </row>
    <row r="60" ht="6.75" customHeight="1">
      <c r="A60" s="12"/>
    </row>
    <row r="61" spans="1:2" ht="17.25">
      <c r="A61" s="118" t="s">
        <v>130</v>
      </c>
      <c r="B61" s="118"/>
    </row>
    <row r="62" ht="8.25" customHeight="1"/>
    <row r="63" spans="1:8" ht="17.25" customHeight="1" thickBot="1">
      <c r="A63" s="138" t="s">
        <v>611</v>
      </c>
      <c r="B63" s="92"/>
      <c r="C63" s="93"/>
      <c r="E63" s="12"/>
      <c r="F63" s="25"/>
      <c r="G63" s="114" t="s">
        <v>845</v>
      </c>
      <c r="H63" s="115"/>
    </row>
    <row r="64" spans="1:8" ht="17.25" customHeight="1">
      <c r="A64" s="122"/>
      <c r="B64" s="26"/>
      <c r="C64" s="14"/>
      <c r="D64" s="94"/>
      <c r="E64" s="27"/>
      <c r="F64" s="34"/>
      <c r="G64" s="116"/>
      <c r="H64" s="117"/>
    </row>
    <row r="65" spans="1:8" ht="7.5" customHeight="1">
      <c r="A65" s="23"/>
      <c r="B65" s="26"/>
      <c r="C65" s="14"/>
      <c r="D65" s="94"/>
      <c r="E65" s="41"/>
      <c r="F65" s="121"/>
      <c r="G65" s="26"/>
      <c r="H65" s="26"/>
    </row>
    <row r="66" spans="1:8" ht="7.5" customHeight="1">
      <c r="A66" s="23"/>
      <c r="B66" s="26"/>
      <c r="C66" s="14"/>
      <c r="D66" s="94"/>
      <c r="E66" s="41"/>
      <c r="F66" s="121"/>
      <c r="G66" s="26"/>
      <c r="H66" s="26"/>
    </row>
    <row r="67" spans="1:8" ht="16.5" customHeight="1" thickBot="1">
      <c r="A67" s="138" t="s">
        <v>610</v>
      </c>
      <c r="B67" s="60"/>
      <c r="C67" s="134" t="s">
        <v>829</v>
      </c>
      <c r="D67" s="95"/>
      <c r="E67" s="121" t="s">
        <v>827</v>
      </c>
      <c r="F67" s="34"/>
      <c r="G67" s="121"/>
      <c r="H67" s="121"/>
    </row>
    <row r="68" spans="1:8" ht="16.5" customHeight="1">
      <c r="A68" s="122"/>
      <c r="B68" s="59"/>
      <c r="C68" s="135"/>
      <c r="D68" s="65" t="s">
        <v>805</v>
      </c>
      <c r="E68" s="121"/>
      <c r="F68" s="12"/>
      <c r="G68" s="121"/>
      <c r="H68" s="121"/>
    </row>
    <row r="69" spans="1:5" ht="8.25" customHeight="1" thickBot="1">
      <c r="A69" s="11"/>
      <c r="B69" s="134" t="s">
        <v>805</v>
      </c>
      <c r="C69" s="61"/>
      <c r="D69" s="40"/>
      <c r="E69" s="13"/>
    </row>
    <row r="70" spans="1:5" ht="8.25" customHeight="1">
      <c r="A70" s="11"/>
      <c r="B70" s="135"/>
      <c r="C70" s="136"/>
      <c r="D70" s="40"/>
      <c r="E70" s="14"/>
    </row>
    <row r="71" spans="1:8" ht="16.5" customHeight="1" thickBot="1">
      <c r="A71" s="138" t="s">
        <v>612</v>
      </c>
      <c r="B71" s="43"/>
      <c r="C71" s="137"/>
      <c r="D71" s="40"/>
      <c r="E71" s="91"/>
      <c r="F71" s="90"/>
      <c r="G71" s="114" t="s">
        <v>617</v>
      </c>
      <c r="H71" s="115"/>
    </row>
    <row r="72" spans="1:8" ht="16.5" customHeight="1">
      <c r="A72" s="122"/>
      <c r="C72" s="23"/>
      <c r="D72" s="14"/>
      <c r="G72" s="116"/>
      <c r="H72" s="117"/>
    </row>
  </sheetData>
  <sheetProtection/>
  <mergeCells count="136">
    <mergeCell ref="F9:F10"/>
    <mergeCell ref="B1:C2"/>
    <mergeCell ref="D1:F2"/>
    <mergeCell ref="A5:A6"/>
    <mergeCell ref="B5:B6"/>
    <mergeCell ref="C5:C6"/>
    <mergeCell ref="D5:D6"/>
    <mergeCell ref="E5:E6"/>
    <mergeCell ref="F5:F6"/>
    <mergeCell ref="G5:G6"/>
    <mergeCell ref="A7:A8"/>
    <mergeCell ref="B7:B8"/>
    <mergeCell ref="C7:C8"/>
    <mergeCell ref="F7:F8"/>
    <mergeCell ref="G7:G8"/>
    <mergeCell ref="G9:G10"/>
    <mergeCell ref="G11:G12"/>
    <mergeCell ref="G17:G18"/>
    <mergeCell ref="A11:A12"/>
    <mergeCell ref="B11:B12"/>
    <mergeCell ref="E11:E12"/>
    <mergeCell ref="F11:F12"/>
    <mergeCell ref="A9:A10"/>
    <mergeCell ref="B9:B10"/>
    <mergeCell ref="D9:D10"/>
    <mergeCell ref="G19:G20"/>
    <mergeCell ref="A17:A18"/>
    <mergeCell ref="B17:B18"/>
    <mergeCell ref="C17:C18"/>
    <mergeCell ref="D17:D18"/>
    <mergeCell ref="E17:E18"/>
    <mergeCell ref="F17:F18"/>
    <mergeCell ref="A25:A26"/>
    <mergeCell ref="B25:B26"/>
    <mergeCell ref="H17:H18"/>
    <mergeCell ref="H19:H20"/>
    <mergeCell ref="A21:A22"/>
    <mergeCell ref="B21:B22"/>
    <mergeCell ref="D21:D22"/>
    <mergeCell ref="G21:G22"/>
    <mergeCell ref="H21:H22"/>
    <mergeCell ref="A19:A20"/>
    <mergeCell ref="C19:C20"/>
    <mergeCell ref="A23:A24"/>
    <mergeCell ref="B23:B24"/>
    <mergeCell ref="E23:E24"/>
    <mergeCell ref="B19:B20"/>
    <mergeCell ref="G23:G24"/>
    <mergeCell ref="H23:H24"/>
    <mergeCell ref="H25:H26"/>
    <mergeCell ref="E29:E30"/>
    <mergeCell ref="F29:F30"/>
    <mergeCell ref="G29:G30"/>
    <mergeCell ref="F25:F26"/>
    <mergeCell ref="G25:G26"/>
    <mergeCell ref="G31:G32"/>
    <mergeCell ref="A29:A30"/>
    <mergeCell ref="B29:B30"/>
    <mergeCell ref="C29:C30"/>
    <mergeCell ref="D29:D30"/>
    <mergeCell ref="A31:A32"/>
    <mergeCell ref="B31:B32"/>
    <mergeCell ref="C31:C32"/>
    <mergeCell ref="F31:F32"/>
    <mergeCell ref="F33:F34"/>
    <mergeCell ref="G33:G34"/>
    <mergeCell ref="A35:A36"/>
    <mergeCell ref="B35:B36"/>
    <mergeCell ref="E35:E36"/>
    <mergeCell ref="F35:F36"/>
    <mergeCell ref="G35:G36"/>
    <mergeCell ref="A33:A34"/>
    <mergeCell ref="B33:B34"/>
    <mergeCell ref="D33:D34"/>
    <mergeCell ref="E51:E52"/>
    <mergeCell ref="F51:F52"/>
    <mergeCell ref="G51:G52"/>
    <mergeCell ref="A53:A54"/>
    <mergeCell ref="B53:B54"/>
    <mergeCell ref="G67:H68"/>
    <mergeCell ref="G55:G56"/>
    <mergeCell ref="A57:A58"/>
    <mergeCell ref="B57:B58"/>
    <mergeCell ref="E57:E58"/>
    <mergeCell ref="F57:F58"/>
    <mergeCell ref="G57:G58"/>
    <mergeCell ref="A55:A56"/>
    <mergeCell ref="B55:B56"/>
    <mergeCell ref="D55:D56"/>
    <mergeCell ref="F65:F66"/>
    <mergeCell ref="A67:A68"/>
    <mergeCell ref="C67:C68"/>
    <mergeCell ref="E67:E68"/>
    <mergeCell ref="C39:C40"/>
    <mergeCell ref="F47:F48"/>
    <mergeCell ref="A63:A64"/>
    <mergeCell ref="G63:H64"/>
    <mergeCell ref="F55:F56"/>
    <mergeCell ref="G53:G54"/>
    <mergeCell ref="A51:A52"/>
    <mergeCell ref="B51:B52"/>
    <mergeCell ref="C51:C52"/>
    <mergeCell ref="D51:D52"/>
    <mergeCell ref="F39:F40"/>
    <mergeCell ref="A61:B61"/>
    <mergeCell ref="A43:A44"/>
    <mergeCell ref="B43:B44"/>
    <mergeCell ref="C53:C54"/>
    <mergeCell ref="F53:F54"/>
    <mergeCell ref="D43:D44"/>
    <mergeCell ref="A47:A48"/>
    <mergeCell ref="B47:B48"/>
    <mergeCell ref="B39:B40"/>
    <mergeCell ref="B69:B70"/>
    <mergeCell ref="C70:C71"/>
    <mergeCell ref="A71:A72"/>
    <mergeCell ref="G71:H72"/>
    <mergeCell ref="G39:G40"/>
    <mergeCell ref="H39:H40"/>
    <mergeCell ref="A41:A42"/>
    <mergeCell ref="B41:B42"/>
    <mergeCell ref="C41:C42"/>
    <mergeCell ref="G41:G42"/>
    <mergeCell ref="H41:H42"/>
    <mergeCell ref="A39:A40"/>
    <mergeCell ref="D39:D40"/>
    <mergeCell ref="E39:E40"/>
    <mergeCell ref="A45:A46"/>
    <mergeCell ref="B45:B46"/>
    <mergeCell ref="E45:E46"/>
    <mergeCell ref="G45:G46"/>
    <mergeCell ref="G47:G48"/>
    <mergeCell ref="H47:H48"/>
    <mergeCell ref="G43:G44"/>
    <mergeCell ref="H43:H44"/>
    <mergeCell ref="H45:H46"/>
  </mergeCells>
  <conditionalFormatting sqref="C69">
    <cfRule type="expression" priority="6" dxfId="6" stopIfTrue="1">
      <formula>#REF!&gt;$D$50</formula>
    </cfRule>
    <cfRule type="expression" priority="7" dxfId="0" stopIfTrue="1">
      <formula>#REF!&gt;$D$50</formula>
    </cfRule>
  </conditionalFormatting>
  <conditionalFormatting sqref="C70:C71">
    <cfRule type="expression" priority="4" dxfId="4" stopIfTrue="1">
      <formula>$D$50&gt;#REF!</formula>
    </cfRule>
    <cfRule type="expression" priority="5" dxfId="21" stopIfTrue="1">
      <formula>#REF!&lt;$D$50</formula>
    </cfRule>
  </conditionalFormatting>
  <conditionalFormatting sqref="B63">
    <cfRule type="expression" priority="3" dxfId="2" stopIfTrue="1">
      <formula>#REF!&gt;$D$50</formula>
    </cfRule>
  </conditionalFormatting>
  <conditionalFormatting sqref="B64:B67">
    <cfRule type="expression" priority="1" dxfId="22" stopIfTrue="1">
      <formula>#REF!&gt;$D$50</formula>
    </cfRule>
    <cfRule type="expression" priority="2" dxfId="0" stopIfTrue="1">
      <formula>#REF!&lt;$D$50</formula>
    </cfRule>
  </conditionalFormatting>
  <printOptions/>
  <pageMargins left="0.75" right="0.75" top="1" bottom="1" header="0.512" footer="0.512"/>
  <pageSetup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K67"/>
  <sheetViews>
    <sheetView view="pageBreakPreview" zoomScaleSheetLayoutView="100" zoomScalePageLayoutView="0" workbookViewId="0" topLeftCell="A1">
      <selection activeCell="I1" sqref="I1"/>
    </sheetView>
  </sheetViews>
  <sheetFormatPr defaultColWidth="9.00390625" defaultRowHeight="13.5"/>
  <cols>
    <col min="1" max="1" width="22.125" style="10" bestFit="1" customWidth="1"/>
    <col min="2" max="2" width="7.50390625" style="11" customWidth="1"/>
    <col min="3" max="8" width="11.00390625" style="11" customWidth="1"/>
    <col min="9" max="9" width="6.00390625" style="11" customWidth="1"/>
    <col min="10" max="10" width="13.875" style="11" customWidth="1"/>
    <col min="11" max="11" width="14.625" style="11" customWidth="1"/>
    <col min="12" max="12" width="11.25390625" style="11" customWidth="1"/>
    <col min="13" max="16384" width="9.00390625" style="11" customWidth="1"/>
  </cols>
  <sheetData>
    <row r="1" spans="2:6" ht="13.5" customHeight="1">
      <c r="B1" s="128" t="s">
        <v>189</v>
      </c>
      <c r="C1" s="129"/>
      <c r="D1" s="128" t="s">
        <v>188</v>
      </c>
      <c r="E1" s="132"/>
      <c r="F1" s="129"/>
    </row>
    <row r="2" spans="2:6" ht="14.25" customHeight="1" thickBot="1">
      <c r="B2" s="130"/>
      <c r="C2" s="131"/>
      <c r="D2" s="130"/>
      <c r="E2" s="133"/>
      <c r="F2" s="131"/>
    </row>
    <row r="3" ht="13.5" customHeight="1"/>
    <row r="4" spans="1:11" ht="13.5" customHeight="1">
      <c r="A4" s="12"/>
      <c r="I4" s="13"/>
      <c r="J4" s="14"/>
      <c r="K4" s="14"/>
    </row>
    <row r="5" spans="1:10" ht="13.5" customHeight="1">
      <c r="A5" s="153" t="s">
        <v>618</v>
      </c>
      <c r="B5" s="155"/>
      <c r="C5" s="150" t="s">
        <v>619</v>
      </c>
      <c r="D5" s="141" t="s">
        <v>620</v>
      </c>
      <c r="E5" s="141" t="s">
        <v>621</v>
      </c>
      <c r="F5" s="139" t="s">
        <v>109</v>
      </c>
      <c r="G5" s="139" t="s">
        <v>108</v>
      </c>
      <c r="H5" s="13"/>
      <c r="I5" s="14"/>
      <c r="J5" s="14"/>
    </row>
    <row r="6" spans="1:10" ht="13.5" customHeight="1">
      <c r="A6" s="154"/>
      <c r="B6" s="156"/>
      <c r="C6" s="151"/>
      <c r="D6" s="142"/>
      <c r="E6" s="142"/>
      <c r="F6" s="140"/>
      <c r="G6" s="140"/>
      <c r="H6" s="13"/>
      <c r="I6" s="14"/>
      <c r="J6" s="14"/>
    </row>
    <row r="7" spans="1:10" ht="13.5" customHeight="1">
      <c r="A7" s="143" t="s">
        <v>187</v>
      </c>
      <c r="B7" s="145" t="s">
        <v>622</v>
      </c>
      <c r="C7" s="147"/>
      <c r="D7" s="46" t="s">
        <v>623</v>
      </c>
      <c r="E7" s="46" t="s">
        <v>623</v>
      </c>
      <c r="F7" s="139" t="s">
        <v>624</v>
      </c>
      <c r="G7" s="148">
        <v>1</v>
      </c>
      <c r="H7" s="13"/>
      <c r="I7" s="14"/>
      <c r="J7" s="14"/>
    </row>
    <row r="8" spans="1:10" ht="13.5" customHeight="1">
      <c r="A8" s="144"/>
      <c r="B8" s="152"/>
      <c r="C8" s="147"/>
      <c r="D8" s="16" t="s">
        <v>625</v>
      </c>
      <c r="E8" s="47" t="s">
        <v>626</v>
      </c>
      <c r="F8" s="140"/>
      <c r="G8" s="149"/>
      <c r="H8" s="13"/>
      <c r="I8" s="14"/>
      <c r="J8" s="14"/>
    </row>
    <row r="9" spans="1:10" ht="13.5" customHeight="1">
      <c r="A9" s="143" t="s">
        <v>186</v>
      </c>
      <c r="B9" s="145" t="s">
        <v>112</v>
      </c>
      <c r="C9" s="46" t="s">
        <v>627</v>
      </c>
      <c r="D9" s="147"/>
      <c r="E9" s="48" t="s">
        <v>627</v>
      </c>
      <c r="F9" s="139" t="s">
        <v>628</v>
      </c>
      <c r="G9" s="148">
        <v>3</v>
      </c>
      <c r="H9" s="13"/>
      <c r="I9" s="14"/>
      <c r="J9" s="14"/>
    </row>
    <row r="10" spans="1:10" ht="13.5" customHeight="1">
      <c r="A10" s="144"/>
      <c r="B10" s="146"/>
      <c r="C10" s="16" t="s">
        <v>629</v>
      </c>
      <c r="D10" s="147"/>
      <c r="E10" s="47" t="s">
        <v>630</v>
      </c>
      <c r="F10" s="140"/>
      <c r="G10" s="149"/>
      <c r="H10" s="13"/>
      <c r="I10" s="14"/>
      <c r="J10" s="14"/>
    </row>
    <row r="11" spans="1:10" ht="13.5" customHeight="1">
      <c r="A11" s="143" t="s">
        <v>185</v>
      </c>
      <c r="B11" s="145" t="s">
        <v>141</v>
      </c>
      <c r="C11" s="48" t="s">
        <v>627</v>
      </c>
      <c r="D11" s="46" t="s">
        <v>623</v>
      </c>
      <c r="E11" s="147"/>
      <c r="F11" s="139" t="s">
        <v>631</v>
      </c>
      <c r="G11" s="148">
        <v>2</v>
      </c>
      <c r="H11" s="13"/>
      <c r="I11" s="14"/>
      <c r="J11" s="14"/>
    </row>
    <row r="12" spans="1:10" ht="13.5" customHeight="1">
      <c r="A12" s="144"/>
      <c r="B12" s="152"/>
      <c r="C12" s="47" t="s">
        <v>630</v>
      </c>
      <c r="D12" s="47" t="s">
        <v>626</v>
      </c>
      <c r="E12" s="147"/>
      <c r="F12" s="140"/>
      <c r="G12" s="149"/>
      <c r="H12" s="13"/>
      <c r="I12" s="14"/>
      <c r="J12" s="14"/>
    </row>
    <row r="13" spans="1:10" ht="13.5" customHeight="1">
      <c r="A13" s="49"/>
      <c r="B13" s="49"/>
      <c r="C13" s="50"/>
      <c r="D13" s="50"/>
      <c r="E13" s="50"/>
      <c r="F13" s="51"/>
      <c r="G13" s="52"/>
      <c r="H13" s="13"/>
      <c r="I13" s="14"/>
      <c r="J13" s="14"/>
    </row>
    <row r="14" spans="1:10" ht="13.5" customHeight="1">
      <c r="A14" s="49"/>
      <c r="B14" s="49"/>
      <c r="C14" s="50"/>
      <c r="D14" s="50"/>
      <c r="E14" s="50"/>
      <c r="F14" s="51"/>
      <c r="G14" s="52"/>
      <c r="H14" s="13"/>
      <c r="I14" s="14"/>
      <c r="J14" s="14"/>
    </row>
    <row r="15" spans="1:10" ht="13.5" customHeight="1">
      <c r="A15" s="153" t="s">
        <v>632</v>
      </c>
      <c r="B15" s="155"/>
      <c r="C15" s="150" t="s">
        <v>633</v>
      </c>
      <c r="D15" s="141" t="s">
        <v>634</v>
      </c>
      <c r="E15" s="141" t="s">
        <v>182</v>
      </c>
      <c r="F15" s="139" t="s">
        <v>109</v>
      </c>
      <c r="G15" s="139" t="s">
        <v>108</v>
      </c>
      <c r="H15" s="13"/>
      <c r="I15" s="14"/>
      <c r="J15" s="14"/>
    </row>
    <row r="16" spans="1:10" ht="13.5" customHeight="1">
      <c r="A16" s="154"/>
      <c r="B16" s="156"/>
      <c r="C16" s="151"/>
      <c r="D16" s="142"/>
      <c r="E16" s="142"/>
      <c r="F16" s="140"/>
      <c r="G16" s="140"/>
      <c r="H16" s="13"/>
      <c r="I16" s="14"/>
      <c r="J16" s="14"/>
    </row>
    <row r="17" spans="1:10" ht="13.5" customHeight="1">
      <c r="A17" s="143" t="s">
        <v>184</v>
      </c>
      <c r="B17" s="145" t="s">
        <v>622</v>
      </c>
      <c r="C17" s="147"/>
      <c r="D17" s="48" t="s">
        <v>623</v>
      </c>
      <c r="E17" s="48" t="s">
        <v>623</v>
      </c>
      <c r="F17" s="139" t="s">
        <v>624</v>
      </c>
      <c r="G17" s="148">
        <v>1</v>
      </c>
      <c r="H17" s="13"/>
      <c r="I17" s="14"/>
      <c r="J17" s="14"/>
    </row>
    <row r="18" spans="1:10" ht="13.5" customHeight="1">
      <c r="A18" s="144"/>
      <c r="B18" s="152"/>
      <c r="C18" s="147"/>
      <c r="D18" s="47" t="s">
        <v>626</v>
      </c>
      <c r="E18" s="16" t="s">
        <v>625</v>
      </c>
      <c r="F18" s="140"/>
      <c r="G18" s="149"/>
      <c r="H18" s="13"/>
      <c r="I18" s="14"/>
      <c r="J18" s="14"/>
    </row>
    <row r="19" spans="1:10" ht="13.5" customHeight="1">
      <c r="A19" s="157" t="s">
        <v>183</v>
      </c>
      <c r="B19" s="145" t="s">
        <v>112</v>
      </c>
      <c r="C19" s="46" t="s">
        <v>627</v>
      </c>
      <c r="D19" s="147"/>
      <c r="E19" s="48" t="s">
        <v>627</v>
      </c>
      <c r="F19" s="139" t="s">
        <v>628</v>
      </c>
      <c r="G19" s="148">
        <v>3</v>
      </c>
      <c r="H19" s="13"/>
      <c r="I19" s="14"/>
      <c r="J19" s="14"/>
    </row>
    <row r="20" spans="1:10" ht="13.5" customHeight="1">
      <c r="A20" s="158"/>
      <c r="B20" s="146"/>
      <c r="C20" s="47" t="s">
        <v>630</v>
      </c>
      <c r="D20" s="147"/>
      <c r="E20" s="47" t="s">
        <v>630</v>
      </c>
      <c r="F20" s="140"/>
      <c r="G20" s="149"/>
      <c r="H20" s="13"/>
      <c r="I20" s="14"/>
      <c r="J20" s="14"/>
    </row>
    <row r="21" spans="1:10" ht="13.5" customHeight="1">
      <c r="A21" s="143" t="s">
        <v>182</v>
      </c>
      <c r="B21" s="145" t="s">
        <v>104</v>
      </c>
      <c r="C21" s="48" t="s">
        <v>627</v>
      </c>
      <c r="D21" s="46" t="s">
        <v>623</v>
      </c>
      <c r="E21" s="147"/>
      <c r="F21" s="139" t="s">
        <v>631</v>
      </c>
      <c r="G21" s="148">
        <v>2</v>
      </c>
      <c r="H21" s="13"/>
      <c r="I21" s="14"/>
      <c r="J21" s="14"/>
    </row>
    <row r="22" spans="1:9" ht="13.5" customHeight="1">
      <c r="A22" s="144"/>
      <c r="B22" s="152"/>
      <c r="C22" s="16" t="s">
        <v>629</v>
      </c>
      <c r="D22" s="47" t="s">
        <v>626</v>
      </c>
      <c r="E22" s="147"/>
      <c r="F22" s="140"/>
      <c r="G22" s="149"/>
      <c r="H22" s="14"/>
      <c r="I22" s="14"/>
    </row>
    <row r="23" spans="1:9" ht="13.5" customHeight="1">
      <c r="A23" s="53"/>
      <c r="B23" s="49"/>
      <c r="C23" s="50"/>
      <c r="D23" s="50"/>
      <c r="E23" s="50"/>
      <c r="F23" s="52"/>
      <c r="G23" s="50"/>
      <c r="H23" s="14"/>
      <c r="I23" s="14"/>
    </row>
    <row r="24" spans="1:10" ht="13.5" customHeight="1">
      <c r="A24" s="53"/>
      <c r="B24" s="49"/>
      <c r="C24" s="50"/>
      <c r="D24" s="50"/>
      <c r="E24" s="50"/>
      <c r="F24" s="51"/>
      <c r="G24" s="52"/>
      <c r="H24" s="13"/>
      <c r="I24" s="14"/>
      <c r="J24" s="14"/>
    </row>
    <row r="25" spans="1:9" ht="13.5" customHeight="1">
      <c r="A25" s="153" t="s">
        <v>635</v>
      </c>
      <c r="B25" s="155"/>
      <c r="C25" s="150" t="s">
        <v>636</v>
      </c>
      <c r="D25" s="141" t="s">
        <v>637</v>
      </c>
      <c r="E25" s="141" t="s">
        <v>638</v>
      </c>
      <c r="F25" s="139" t="s">
        <v>109</v>
      </c>
      <c r="G25" s="139" t="s">
        <v>108</v>
      </c>
      <c r="H25" s="14"/>
      <c r="I25" s="14"/>
    </row>
    <row r="26" spans="1:9" ht="13.5" customHeight="1">
      <c r="A26" s="154"/>
      <c r="B26" s="156"/>
      <c r="C26" s="151"/>
      <c r="D26" s="142"/>
      <c r="E26" s="142"/>
      <c r="F26" s="140"/>
      <c r="G26" s="140"/>
      <c r="H26" s="14"/>
      <c r="I26" s="14"/>
    </row>
    <row r="27" spans="1:9" ht="13.5" customHeight="1">
      <c r="A27" s="143" t="s">
        <v>636</v>
      </c>
      <c r="B27" s="145" t="s">
        <v>622</v>
      </c>
      <c r="C27" s="147"/>
      <c r="D27" s="48" t="s">
        <v>627</v>
      </c>
      <c r="E27" s="46" t="s">
        <v>623</v>
      </c>
      <c r="F27" s="139" t="s">
        <v>639</v>
      </c>
      <c r="G27" s="148">
        <v>2</v>
      </c>
      <c r="H27" s="14"/>
      <c r="I27" s="14"/>
    </row>
    <row r="28" spans="1:9" ht="13.5" customHeight="1">
      <c r="A28" s="144"/>
      <c r="B28" s="152"/>
      <c r="C28" s="147"/>
      <c r="D28" s="16" t="s">
        <v>629</v>
      </c>
      <c r="E28" s="47" t="s">
        <v>626</v>
      </c>
      <c r="F28" s="140"/>
      <c r="G28" s="149"/>
      <c r="H28" s="14"/>
      <c r="I28" s="14"/>
    </row>
    <row r="29" spans="1:9" ht="13.5" customHeight="1">
      <c r="A29" s="143" t="s">
        <v>181</v>
      </c>
      <c r="B29" s="145" t="s">
        <v>104</v>
      </c>
      <c r="C29" s="48" t="s">
        <v>640</v>
      </c>
      <c r="D29" s="147"/>
      <c r="E29" s="48" t="s">
        <v>640</v>
      </c>
      <c r="F29" s="139" t="s">
        <v>624</v>
      </c>
      <c r="G29" s="148">
        <v>1</v>
      </c>
      <c r="H29" s="14"/>
      <c r="I29" s="14"/>
    </row>
    <row r="30" spans="1:9" ht="13.5" customHeight="1">
      <c r="A30" s="144"/>
      <c r="B30" s="146"/>
      <c r="C30" s="16" t="s">
        <v>641</v>
      </c>
      <c r="D30" s="147"/>
      <c r="E30" s="16" t="s">
        <v>641</v>
      </c>
      <c r="F30" s="140"/>
      <c r="G30" s="149"/>
      <c r="H30" s="14"/>
      <c r="I30" s="14"/>
    </row>
    <row r="31" spans="1:7" ht="13.5" customHeight="1">
      <c r="A31" s="143" t="s">
        <v>180</v>
      </c>
      <c r="B31" s="145" t="s">
        <v>166</v>
      </c>
      <c r="C31" s="48" t="s">
        <v>642</v>
      </c>
      <c r="D31" s="48" t="s">
        <v>642</v>
      </c>
      <c r="E31" s="147"/>
      <c r="F31" s="139" t="s">
        <v>628</v>
      </c>
      <c r="G31" s="148">
        <v>3</v>
      </c>
    </row>
    <row r="32" spans="1:7" ht="13.5" customHeight="1">
      <c r="A32" s="144"/>
      <c r="B32" s="152"/>
      <c r="C32" s="47" t="s">
        <v>643</v>
      </c>
      <c r="D32" s="16" t="s">
        <v>644</v>
      </c>
      <c r="E32" s="147"/>
      <c r="F32" s="140"/>
      <c r="G32" s="149"/>
    </row>
    <row r="33" spans="1:7" ht="13.5" customHeight="1">
      <c r="A33" s="54"/>
      <c r="B33" s="55"/>
      <c r="C33" s="50"/>
      <c r="D33" s="56"/>
      <c r="E33" s="50"/>
      <c r="F33" s="50"/>
      <c r="G33" s="50"/>
    </row>
    <row r="34" spans="1:7" ht="13.5" customHeight="1">
      <c r="A34" s="54"/>
      <c r="B34" s="55"/>
      <c r="C34" s="50"/>
      <c r="D34" s="56"/>
      <c r="E34" s="50"/>
      <c r="F34" s="50"/>
      <c r="G34" s="50"/>
    </row>
    <row r="35" spans="1:9" ht="13.5" customHeight="1">
      <c r="A35" s="153" t="s">
        <v>645</v>
      </c>
      <c r="B35" s="155"/>
      <c r="C35" s="150" t="s">
        <v>646</v>
      </c>
      <c r="D35" s="141" t="s">
        <v>647</v>
      </c>
      <c r="E35" s="141" t="s">
        <v>648</v>
      </c>
      <c r="F35" s="139" t="s">
        <v>109</v>
      </c>
      <c r="G35" s="139" t="s">
        <v>108</v>
      </c>
      <c r="H35" s="14"/>
      <c r="I35" s="14"/>
    </row>
    <row r="36" spans="1:9" ht="13.5" customHeight="1">
      <c r="A36" s="154"/>
      <c r="B36" s="156"/>
      <c r="C36" s="151"/>
      <c r="D36" s="142"/>
      <c r="E36" s="142"/>
      <c r="F36" s="140"/>
      <c r="G36" s="140"/>
      <c r="H36" s="14"/>
      <c r="I36" s="14"/>
    </row>
    <row r="37" spans="1:9" ht="13.5" customHeight="1">
      <c r="A37" s="143" t="s">
        <v>179</v>
      </c>
      <c r="B37" s="145" t="s">
        <v>178</v>
      </c>
      <c r="C37" s="147"/>
      <c r="D37" s="48" t="s">
        <v>640</v>
      </c>
      <c r="E37" s="48" t="s">
        <v>640</v>
      </c>
      <c r="F37" s="139" t="s">
        <v>624</v>
      </c>
      <c r="G37" s="148">
        <v>1</v>
      </c>
      <c r="H37" s="14"/>
      <c r="I37" s="14"/>
    </row>
    <row r="38" spans="1:9" ht="13.5" customHeight="1">
      <c r="A38" s="144"/>
      <c r="B38" s="152"/>
      <c r="C38" s="147"/>
      <c r="D38" s="16" t="s">
        <v>641</v>
      </c>
      <c r="E38" s="16" t="s">
        <v>641</v>
      </c>
      <c r="F38" s="140"/>
      <c r="G38" s="149"/>
      <c r="H38" s="14"/>
      <c r="I38" s="14"/>
    </row>
    <row r="39" spans="1:9" ht="13.5" customHeight="1">
      <c r="A39" s="143" t="s">
        <v>177</v>
      </c>
      <c r="B39" s="145" t="s">
        <v>649</v>
      </c>
      <c r="C39" s="46" t="s">
        <v>642</v>
      </c>
      <c r="D39" s="147"/>
      <c r="E39" s="46" t="s">
        <v>642</v>
      </c>
      <c r="F39" s="139" t="s">
        <v>628</v>
      </c>
      <c r="G39" s="148">
        <v>3</v>
      </c>
      <c r="H39" s="14"/>
      <c r="I39" s="14"/>
    </row>
    <row r="40" spans="1:9" ht="13.5" customHeight="1">
      <c r="A40" s="144"/>
      <c r="B40" s="146"/>
      <c r="C40" s="16" t="s">
        <v>644</v>
      </c>
      <c r="D40" s="147"/>
      <c r="E40" s="16" t="s">
        <v>644</v>
      </c>
      <c r="F40" s="140"/>
      <c r="G40" s="149"/>
      <c r="H40" s="14"/>
      <c r="I40" s="14"/>
    </row>
    <row r="41" spans="1:7" ht="13.5" customHeight="1">
      <c r="A41" s="143" t="s">
        <v>648</v>
      </c>
      <c r="B41" s="145" t="s">
        <v>649</v>
      </c>
      <c r="C41" s="46" t="s">
        <v>642</v>
      </c>
      <c r="D41" s="48" t="s">
        <v>640</v>
      </c>
      <c r="E41" s="147"/>
      <c r="F41" s="139" t="s">
        <v>631</v>
      </c>
      <c r="G41" s="148">
        <v>2</v>
      </c>
    </row>
    <row r="42" spans="1:7" ht="13.5" customHeight="1">
      <c r="A42" s="144"/>
      <c r="B42" s="152"/>
      <c r="C42" s="16" t="s">
        <v>644</v>
      </c>
      <c r="D42" s="16" t="s">
        <v>641</v>
      </c>
      <c r="E42" s="147"/>
      <c r="F42" s="140"/>
      <c r="G42" s="149"/>
    </row>
    <row r="43" spans="1:10" ht="13.5" customHeight="1">
      <c r="A43" s="54"/>
      <c r="B43" s="55"/>
      <c r="C43" s="50"/>
      <c r="D43" s="56"/>
      <c r="E43" s="50"/>
      <c r="F43" s="50"/>
      <c r="G43" s="50"/>
      <c r="H43" s="13"/>
      <c r="I43" s="14"/>
      <c r="J43" s="14"/>
    </row>
    <row r="44" spans="1:10" ht="13.5" customHeight="1">
      <c r="A44" s="53"/>
      <c r="B44" s="49"/>
      <c r="C44" s="50"/>
      <c r="D44" s="50"/>
      <c r="E44" s="50"/>
      <c r="F44" s="51"/>
      <c r="G44" s="52"/>
      <c r="H44" s="13"/>
      <c r="I44" s="14"/>
      <c r="J44" s="14"/>
    </row>
    <row r="45" spans="1:10" ht="13.5" customHeight="1">
      <c r="A45" s="153" t="s">
        <v>650</v>
      </c>
      <c r="B45" s="155"/>
      <c r="C45" s="150" t="s">
        <v>651</v>
      </c>
      <c r="D45" s="141" t="s">
        <v>652</v>
      </c>
      <c r="E45" s="141" t="s">
        <v>653</v>
      </c>
      <c r="F45" s="139" t="s">
        <v>109</v>
      </c>
      <c r="G45" s="139" t="s">
        <v>108</v>
      </c>
      <c r="H45" s="13"/>
      <c r="I45" s="14"/>
      <c r="J45" s="14"/>
    </row>
    <row r="46" spans="1:10" ht="13.5" customHeight="1">
      <c r="A46" s="154"/>
      <c r="B46" s="156"/>
      <c r="C46" s="151"/>
      <c r="D46" s="142"/>
      <c r="E46" s="142"/>
      <c r="F46" s="140"/>
      <c r="G46" s="140"/>
      <c r="H46" s="13"/>
      <c r="I46" s="14"/>
      <c r="J46" s="14"/>
    </row>
    <row r="47" spans="1:10" ht="13.5" customHeight="1">
      <c r="A47" s="143" t="s">
        <v>158</v>
      </c>
      <c r="B47" s="145" t="s">
        <v>157</v>
      </c>
      <c r="C47" s="147"/>
      <c r="D47" s="48" t="s">
        <v>654</v>
      </c>
      <c r="E47" s="48" t="s">
        <v>654</v>
      </c>
      <c r="F47" s="139" t="s">
        <v>624</v>
      </c>
      <c r="G47" s="148">
        <v>1</v>
      </c>
      <c r="H47" s="13"/>
      <c r="I47" s="14"/>
      <c r="J47" s="14"/>
    </row>
    <row r="48" spans="1:10" ht="13.5" customHeight="1">
      <c r="A48" s="144"/>
      <c r="B48" s="152"/>
      <c r="C48" s="147"/>
      <c r="D48" s="16" t="s">
        <v>655</v>
      </c>
      <c r="E48" s="16" t="s">
        <v>655</v>
      </c>
      <c r="F48" s="140"/>
      <c r="G48" s="149"/>
      <c r="H48" s="13"/>
      <c r="I48" s="14"/>
      <c r="J48" s="14"/>
    </row>
    <row r="49" spans="1:10" ht="13.5" customHeight="1">
      <c r="A49" s="143" t="s">
        <v>656</v>
      </c>
      <c r="B49" s="145" t="s">
        <v>657</v>
      </c>
      <c r="C49" s="46" t="s">
        <v>658</v>
      </c>
      <c r="D49" s="147"/>
      <c r="E49" s="46" t="s">
        <v>658</v>
      </c>
      <c r="F49" s="139" t="s">
        <v>659</v>
      </c>
      <c r="G49" s="148">
        <v>3</v>
      </c>
      <c r="H49" s="13"/>
      <c r="I49" s="14"/>
      <c r="J49" s="14"/>
    </row>
    <row r="50" spans="1:10" ht="13.5" customHeight="1">
      <c r="A50" s="144"/>
      <c r="B50" s="146"/>
      <c r="C50" s="16" t="s">
        <v>660</v>
      </c>
      <c r="D50" s="147"/>
      <c r="E50" s="47" t="s">
        <v>661</v>
      </c>
      <c r="F50" s="140"/>
      <c r="G50" s="149"/>
      <c r="H50" s="13"/>
      <c r="I50" s="14"/>
      <c r="J50" s="14"/>
    </row>
    <row r="51" spans="1:7" ht="13.5" customHeight="1">
      <c r="A51" s="143" t="s">
        <v>175</v>
      </c>
      <c r="B51" s="145" t="s">
        <v>657</v>
      </c>
      <c r="C51" s="46" t="s">
        <v>658</v>
      </c>
      <c r="D51" s="48" t="s">
        <v>654</v>
      </c>
      <c r="E51" s="147"/>
      <c r="F51" s="139" t="s">
        <v>631</v>
      </c>
      <c r="G51" s="148">
        <v>2</v>
      </c>
    </row>
    <row r="52" spans="1:7" ht="13.5" customHeight="1">
      <c r="A52" s="144"/>
      <c r="B52" s="152"/>
      <c r="C52" s="16" t="s">
        <v>660</v>
      </c>
      <c r="D52" s="47" t="s">
        <v>662</v>
      </c>
      <c r="E52" s="147"/>
      <c r="F52" s="140"/>
      <c r="G52" s="149"/>
    </row>
    <row r="53" spans="1:7" ht="6.75" customHeight="1">
      <c r="A53" s="18"/>
      <c r="B53" s="18"/>
      <c r="C53" s="13"/>
      <c r="D53" s="13"/>
      <c r="E53" s="13"/>
      <c r="F53" s="14"/>
      <c r="G53" s="14"/>
    </row>
    <row r="54" spans="1:7" ht="6.75" customHeight="1">
      <c r="A54" s="18"/>
      <c r="B54" s="18"/>
      <c r="C54" s="13"/>
      <c r="D54" s="13"/>
      <c r="E54" s="13"/>
      <c r="F54" s="14"/>
      <c r="G54" s="14"/>
    </row>
    <row r="55" ht="6.75" customHeight="1">
      <c r="A55" s="12"/>
    </row>
    <row r="56" spans="1:2" ht="17.25">
      <c r="A56" s="118" t="s">
        <v>174</v>
      </c>
      <c r="B56" s="118"/>
    </row>
    <row r="57" ht="8.25" customHeight="1"/>
    <row r="58" spans="1:8" ht="17.25" customHeight="1">
      <c r="A58" s="138" t="s">
        <v>678</v>
      </c>
      <c r="B58" s="36"/>
      <c r="C58" s="37"/>
      <c r="E58" s="12"/>
      <c r="F58" s="25"/>
      <c r="G58" s="114" t="s">
        <v>675</v>
      </c>
      <c r="H58" s="115"/>
    </row>
    <row r="59" spans="1:8" ht="17.25" customHeight="1">
      <c r="A59" s="122"/>
      <c r="B59" s="38"/>
      <c r="C59" s="39"/>
      <c r="E59" s="27"/>
      <c r="F59" s="34"/>
      <c r="G59" s="116"/>
      <c r="H59" s="117"/>
    </row>
    <row r="60" spans="1:8" ht="7.5" customHeight="1">
      <c r="A60" s="13"/>
      <c r="B60" s="26"/>
      <c r="C60" s="40"/>
      <c r="E60" s="41"/>
      <c r="F60" s="121"/>
      <c r="G60" s="26"/>
      <c r="H60" s="26"/>
    </row>
    <row r="61" spans="1:8" ht="7.5" customHeight="1">
      <c r="A61" s="13"/>
      <c r="B61" s="26"/>
      <c r="C61" s="40"/>
      <c r="E61" s="41"/>
      <c r="F61" s="121"/>
      <c r="G61" s="26"/>
      <c r="H61" s="26"/>
    </row>
    <row r="62" spans="1:8" ht="16.5" customHeight="1" thickBot="1">
      <c r="A62" s="138" t="s">
        <v>677</v>
      </c>
      <c r="B62" s="58"/>
      <c r="C62" s="135" t="s">
        <v>806</v>
      </c>
      <c r="D62" s="42"/>
      <c r="E62" s="137" t="s">
        <v>806</v>
      </c>
      <c r="F62" s="34"/>
      <c r="G62" s="121"/>
      <c r="H62" s="121"/>
    </row>
    <row r="63" spans="1:8" ht="16.5" customHeight="1">
      <c r="A63" s="122"/>
      <c r="B63" s="59"/>
      <c r="C63" s="134"/>
      <c r="D63" s="97" t="s">
        <v>804</v>
      </c>
      <c r="E63" s="121"/>
      <c r="F63" s="12"/>
      <c r="G63" s="121"/>
      <c r="H63" s="121"/>
    </row>
    <row r="64" spans="1:5" ht="8.25" customHeight="1" thickBot="1">
      <c r="A64" s="57"/>
      <c r="B64" s="134" t="s">
        <v>804</v>
      </c>
      <c r="C64" s="96"/>
      <c r="D64" s="98"/>
      <c r="E64" s="13"/>
    </row>
    <row r="65" spans="1:5" ht="8.25" customHeight="1">
      <c r="A65" s="57"/>
      <c r="B65" s="135"/>
      <c r="C65" s="137"/>
      <c r="D65" s="88"/>
      <c r="E65" s="14"/>
    </row>
    <row r="66" spans="1:8" ht="16.5" customHeight="1" thickBot="1">
      <c r="A66" s="138" t="s">
        <v>676</v>
      </c>
      <c r="B66" s="43"/>
      <c r="C66" s="137"/>
      <c r="D66" s="88"/>
      <c r="E66" s="89"/>
      <c r="F66" s="90"/>
      <c r="G66" s="114" t="s">
        <v>674</v>
      </c>
      <c r="H66" s="115"/>
    </row>
    <row r="67" spans="1:8" ht="16.5" customHeight="1">
      <c r="A67" s="122"/>
      <c r="C67" s="23"/>
      <c r="D67" s="14"/>
      <c r="G67" s="116"/>
      <c r="H67" s="117"/>
    </row>
  </sheetData>
  <sheetProtection/>
  <mergeCells count="124">
    <mergeCell ref="B1:C2"/>
    <mergeCell ref="D1:F2"/>
    <mergeCell ref="A5:A6"/>
    <mergeCell ref="B5:B6"/>
    <mergeCell ref="C5:C6"/>
    <mergeCell ref="D5:D6"/>
    <mergeCell ref="E5:E6"/>
    <mergeCell ref="F5:F6"/>
    <mergeCell ref="G5:G6"/>
    <mergeCell ref="A7:A8"/>
    <mergeCell ref="B7:B8"/>
    <mergeCell ref="C7:C8"/>
    <mergeCell ref="F7:F8"/>
    <mergeCell ref="G7:G8"/>
    <mergeCell ref="G9:G10"/>
    <mergeCell ref="A11:A12"/>
    <mergeCell ref="B11:B12"/>
    <mergeCell ref="E11:E12"/>
    <mergeCell ref="F11:F12"/>
    <mergeCell ref="G11:G12"/>
    <mergeCell ref="A9:A10"/>
    <mergeCell ref="B9:B10"/>
    <mergeCell ref="D9:D10"/>
    <mergeCell ref="F9:F10"/>
    <mergeCell ref="A15:A16"/>
    <mergeCell ref="B15:B16"/>
    <mergeCell ref="C15:C16"/>
    <mergeCell ref="D15:D16"/>
    <mergeCell ref="A17:A18"/>
    <mergeCell ref="B17:B18"/>
    <mergeCell ref="C17:C18"/>
    <mergeCell ref="F17:F18"/>
    <mergeCell ref="A21:A22"/>
    <mergeCell ref="B21:B22"/>
    <mergeCell ref="G21:G22"/>
    <mergeCell ref="A19:A20"/>
    <mergeCell ref="B19:B20"/>
    <mergeCell ref="G19:G20"/>
    <mergeCell ref="G31:G32"/>
    <mergeCell ref="G25:G26"/>
    <mergeCell ref="A27:A28"/>
    <mergeCell ref="B27:B28"/>
    <mergeCell ref="C27:C28"/>
    <mergeCell ref="F27:F28"/>
    <mergeCell ref="G27:G28"/>
    <mergeCell ref="A25:A26"/>
    <mergeCell ref="B25:B26"/>
    <mergeCell ref="C25:C26"/>
    <mergeCell ref="G35:G36"/>
    <mergeCell ref="A37:A38"/>
    <mergeCell ref="B37:B38"/>
    <mergeCell ref="C37:C38"/>
    <mergeCell ref="G37:G38"/>
    <mergeCell ref="A35:A36"/>
    <mergeCell ref="B35:B36"/>
    <mergeCell ref="C35:C36"/>
    <mergeCell ref="D35:D36"/>
    <mergeCell ref="E35:E36"/>
    <mergeCell ref="G39:G40"/>
    <mergeCell ref="A41:A42"/>
    <mergeCell ref="B41:B42"/>
    <mergeCell ref="E41:E42"/>
    <mergeCell ref="G41:G42"/>
    <mergeCell ref="F41:F42"/>
    <mergeCell ref="A39:A40"/>
    <mergeCell ref="B39:B40"/>
    <mergeCell ref="D39:D40"/>
    <mergeCell ref="A45:A46"/>
    <mergeCell ref="B45:B46"/>
    <mergeCell ref="A47:A48"/>
    <mergeCell ref="B47:B48"/>
    <mergeCell ref="C47:C48"/>
    <mergeCell ref="F47:F48"/>
    <mergeCell ref="A51:A52"/>
    <mergeCell ref="B51:B52"/>
    <mergeCell ref="E51:E52"/>
    <mergeCell ref="F51:F52"/>
    <mergeCell ref="A49:A50"/>
    <mergeCell ref="B49:B50"/>
    <mergeCell ref="D49:D50"/>
    <mergeCell ref="F49:F50"/>
    <mergeCell ref="A66:A67"/>
    <mergeCell ref="G66:H67"/>
    <mergeCell ref="A56:B56"/>
    <mergeCell ref="A58:A59"/>
    <mergeCell ref="G58:H59"/>
    <mergeCell ref="F60:F61"/>
    <mergeCell ref="A62:A63"/>
    <mergeCell ref="C62:C63"/>
    <mergeCell ref="E62:E63"/>
    <mergeCell ref="G62:H63"/>
    <mergeCell ref="F45:F46"/>
    <mergeCell ref="G45:G46"/>
    <mergeCell ref="G47:G48"/>
    <mergeCell ref="C45:C46"/>
    <mergeCell ref="D45:D46"/>
    <mergeCell ref="E45:E46"/>
    <mergeCell ref="B64:B65"/>
    <mergeCell ref="C65:C66"/>
    <mergeCell ref="G49:G50"/>
    <mergeCell ref="G51:G52"/>
    <mergeCell ref="G15:G16"/>
    <mergeCell ref="D19:D20"/>
    <mergeCell ref="F19:F20"/>
    <mergeCell ref="D29:D30"/>
    <mergeCell ref="F29:F30"/>
    <mergeCell ref="G29:G30"/>
    <mergeCell ref="D25:D26"/>
    <mergeCell ref="E15:E16"/>
    <mergeCell ref="G17:G18"/>
    <mergeCell ref="F15:F16"/>
    <mergeCell ref="F35:F36"/>
    <mergeCell ref="A29:A30"/>
    <mergeCell ref="B29:B30"/>
    <mergeCell ref="E21:E22"/>
    <mergeCell ref="F21:F22"/>
    <mergeCell ref="A31:A32"/>
    <mergeCell ref="B31:B32"/>
    <mergeCell ref="E31:E32"/>
    <mergeCell ref="F31:F32"/>
    <mergeCell ref="F37:F38"/>
    <mergeCell ref="F39:F40"/>
    <mergeCell ref="F25:F26"/>
    <mergeCell ref="E25:E26"/>
  </mergeCells>
  <conditionalFormatting sqref="C64">
    <cfRule type="expression" priority="6" dxfId="6" stopIfTrue="1">
      <formula>#REF!&gt;$D$44</formula>
    </cfRule>
    <cfRule type="expression" priority="7" dxfId="0" stopIfTrue="1">
      <formula>#REF!&gt;$D$44</formula>
    </cfRule>
  </conditionalFormatting>
  <conditionalFormatting sqref="C65:C66">
    <cfRule type="expression" priority="4" dxfId="4" stopIfTrue="1">
      <formula>$D$44&gt;#REF!</formula>
    </cfRule>
    <cfRule type="expression" priority="5" dxfId="21" stopIfTrue="1">
      <formula>#REF!&lt;$D$44</formula>
    </cfRule>
  </conditionalFormatting>
  <conditionalFormatting sqref="B58">
    <cfRule type="expression" priority="3" dxfId="2" stopIfTrue="1">
      <formula>#REF!&gt;$D$44</formula>
    </cfRule>
  </conditionalFormatting>
  <conditionalFormatting sqref="B59:B62">
    <cfRule type="expression" priority="1" dxfId="22" stopIfTrue="1">
      <formula>#REF!&gt;$D$44</formula>
    </cfRule>
    <cfRule type="expression" priority="2" dxfId="0" stopIfTrue="1">
      <formula>#REF!&lt;$D$44</formula>
    </cfRule>
  </conditionalFormatting>
  <printOptions/>
  <pageMargins left="0.75" right="0.75" top="1" bottom="1" header="0.512" footer="0.512"/>
  <pageSetup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J45"/>
  <sheetViews>
    <sheetView view="pageBreakPreview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1" width="20.75390625" style="10" customWidth="1"/>
    <col min="2" max="2" width="7.50390625" style="11" customWidth="1"/>
    <col min="3" max="8" width="11.00390625" style="11" customWidth="1"/>
    <col min="9" max="9" width="6.00390625" style="11" customWidth="1"/>
    <col min="10" max="10" width="13.875" style="11" customWidth="1"/>
    <col min="11" max="11" width="14.625" style="11" customWidth="1"/>
    <col min="12" max="12" width="11.25390625" style="11" customWidth="1"/>
    <col min="13" max="16384" width="9.00390625" style="11" customWidth="1"/>
  </cols>
  <sheetData>
    <row r="1" spans="2:6" ht="13.5" customHeight="1">
      <c r="B1" s="128" t="s">
        <v>212</v>
      </c>
      <c r="C1" s="129"/>
      <c r="D1" s="128" t="s">
        <v>211</v>
      </c>
      <c r="E1" s="132"/>
      <c r="F1" s="129"/>
    </row>
    <row r="2" spans="2:6" ht="14.25" customHeight="1" thickBot="1">
      <c r="B2" s="130"/>
      <c r="C2" s="131"/>
      <c r="D2" s="130"/>
      <c r="E2" s="133"/>
      <c r="F2" s="131"/>
    </row>
    <row r="5" spans="1:10" ht="12.75" customHeight="1">
      <c r="A5" s="153" t="s">
        <v>210</v>
      </c>
      <c r="B5" s="155"/>
      <c r="C5" s="150" t="s">
        <v>209</v>
      </c>
      <c r="D5" s="141" t="s">
        <v>208</v>
      </c>
      <c r="E5" s="162" t="s">
        <v>207</v>
      </c>
      <c r="F5" s="139" t="s">
        <v>109</v>
      </c>
      <c r="G5" s="139" t="s">
        <v>108</v>
      </c>
      <c r="H5" s="50"/>
      <c r="I5" s="14"/>
      <c r="J5" s="14"/>
    </row>
    <row r="6" spans="1:10" ht="12.75" customHeight="1">
      <c r="A6" s="154"/>
      <c r="B6" s="156"/>
      <c r="C6" s="151"/>
      <c r="D6" s="142"/>
      <c r="E6" s="163"/>
      <c r="F6" s="140"/>
      <c r="G6" s="140"/>
      <c r="H6" s="50"/>
      <c r="I6" s="14"/>
      <c r="J6" s="14"/>
    </row>
    <row r="7" spans="1:10" ht="12.75" customHeight="1">
      <c r="A7" s="143" t="s">
        <v>209</v>
      </c>
      <c r="B7" s="145" t="s">
        <v>106</v>
      </c>
      <c r="C7" s="147"/>
      <c r="D7" s="46" t="s">
        <v>516</v>
      </c>
      <c r="E7" s="46" t="s">
        <v>516</v>
      </c>
      <c r="F7" s="139" t="s">
        <v>624</v>
      </c>
      <c r="G7" s="148">
        <v>1</v>
      </c>
      <c r="H7" s="50"/>
      <c r="I7" s="14"/>
      <c r="J7" s="14"/>
    </row>
    <row r="8" spans="1:10" ht="12.75" customHeight="1">
      <c r="A8" s="144"/>
      <c r="B8" s="152"/>
      <c r="C8" s="147"/>
      <c r="D8" s="47" t="s">
        <v>663</v>
      </c>
      <c r="E8" s="16" t="s">
        <v>664</v>
      </c>
      <c r="F8" s="140"/>
      <c r="G8" s="149"/>
      <c r="H8" s="50"/>
      <c r="I8" s="14"/>
      <c r="J8" s="14"/>
    </row>
    <row r="9" spans="1:10" ht="12.75" customHeight="1">
      <c r="A9" s="143" t="s">
        <v>208</v>
      </c>
      <c r="B9" s="145" t="s">
        <v>104</v>
      </c>
      <c r="C9" s="46" t="s">
        <v>514</v>
      </c>
      <c r="D9" s="147"/>
      <c r="E9" s="46" t="s">
        <v>514</v>
      </c>
      <c r="F9" s="139" t="s">
        <v>628</v>
      </c>
      <c r="G9" s="148">
        <v>3</v>
      </c>
      <c r="H9" s="50"/>
      <c r="I9" s="14"/>
      <c r="J9" s="14"/>
    </row>
    <row r="10" spans="1:10" ht="12.75" customHeight="1">
      <c r="A10" s="144"/>
      <c r="B10" s="146"/>
      <c r="C10" s="47" t="s">
        <v>665</v>
      </c>
      <c r="D10" s="147"/>
      <c r="E10" s="47" t="s">
        <v>665</v>
      </c>
      <c r="F10" s="140"/>
      <c r="G10" s="149"/>
      <c r="H10" s="50"/>
      <c r="I10" s="14"/>
      <c r="J10" s="14"/>
    </row>
    <row r="11" spans="1:8" ht="12.75" customHeight="1">
      <c r="A11" s="160" t="s">
        <v>207</v>
      </c>
      <c r="B11" s="145" t="s">
        <v>206</v>
      </c>
      <c r="C11" s="46" t="s">
        <v>514</v>
      </c>
      <c r="D11" s="46" t="s">
        <v>516</v>
      </c>
      <c r="E11" s="147"/>
      <c r="F11" s="139" t="s">
        <v>631</v>
      </c>
      <c r="G11" s="148">
        <v>2</v>
      </c>
      <c r="H11" s="52"/>
    </row>
    <row r="12" spans="1:8" ht="12.75" customHeight="1">
      <c r="A12" s="161"/>
      <c r="B12" s="152"/>
      <c r="C12" s="16" t="s">
        <v>666</v>
      </c>
      <c r="D12" s="47" t="s">
        <v>663</v>
      </c>
      <c r="E12" s="147"/>
      <c r="F12" s="140"/>
      <c r="G12" s="149"/>
      <c r="H12" s="52"/>
    </row>
    <row r="13" spans="1:9" ht="13.5">
      <c r="A13" s="49"/>
      <c r="B13" s="49"/>
      <c r="C13" s="50"/>
      <c r="D13" s="50"/>
      <c r="E13" s="50"/>
      <c r="F13" s="52"/>
      <c r="G13" s="50"/>
      <c r="H13" s="51"/>
      <c r="I13" s="14"/>
    </row>
    <row r="14" spans="1:9" ht="13.5">
      <c r="A14" s="53"/>
      <c r="B14" s="49"/>
      <c r="C14" s="50"/>
      <c r="D14" s="50"/>
      <c r="E14" s="50"/>
      <c r="F14" s="52"/>
      <c r="G14" s="50"/>
      <c r="H14" s="51"/>
      <c r="I14" s="14"/>
    </row>
    <row r="15" spans="1:10" ht="12.75" customHeight="1">
      <c r="A15" s="153" t="s">
        <v>205</v>
      </c>
      <c r="B15" s="155"/>
      <c r="C15" s="150" t="s">
        <v>204</v>
      </c>
      <c r="D15" s="141" t="s">
        <v>203</v>
      </c>
      <c r="E15" s="141" t="s">
        <v>136</v>
      </c>
      <c r="F15" s="150" t="s">
        <v>202</v>
      </c>
      <c r="G15" s="139" t="s">
        <v>109</v>
      </c>
      <c r="H15" s="139" t="s">
        <v>108</v>
      </c>
      <c r="I15" s="14"/>
      <c r="J15" s="14"/>
    </row>
    <row r="16" spans="1:10" ht="12.75" customHeight="1">
      <c r="A16" s="154"/>
      <c r="B16" s="156"/>
      <c r="C16" s="151"/>
      <c r="D16" s="142"/>
      <c r="E16" s="142"/>
      <c r="F16" s="151"/>
      <c r="G16" s="140"/>
      <c r="H16" s="140"/>
      <c r="I16" s="14"/>
      <c r="J16" s="14"/>
    </row>
    <row r="17" spans="1:10" ht="12.75" customHeight="1">
      <c r="A17" s="143" t="s">
        <v>201</v>
      </c>
      <c r="B17" s="145" t="s">
        <v>157</v>
      </c>
      <c r="C17" s="147"/>
      <c r="D17" s="46" t="s">
        <v>516</v>
      </c>
      <c r="E17" s="46" t="s">
        <v>516</v>
      </c>
      <c r="F17" s="46" t="s">
        <v>516</v>
      </c>
      <c r="G17" s="139" t="s">
        <v>667</v>
      </c>
      <c r="H17" s="148">
        <v>1</v>
      </c>
      <c r="I17" s="14"/>
      <c r="J17" s="14"/>
    </row>
    <row r="18" spans="1:10" ht="12.75" customHeight="1">
      <c r="A18" s="144"/>
      <c r="B18" s="152"/>
      <c r="C18" s="147"/>
      <c r="D18" s="16" t="s">
        <v>664</v>
      </c>
      <c r="E18" s="16" t="s">
        <v>664</v>
      </c>
      <c r="F18" s="47" t="s">
        <v>663</v>
      </c>
      <c r="G18" s="140"/>
      <c r="H18" s="149"/>
      <c r="I18" s="14"/>
      <c r="J18" s="14"/>
    </row>
    <row r="19" spans="1:10" ht="12.75" customHeight="1">
      <c r="A19" s="143" t="s">
        <v>200</v>
      </c>
      <c r="B19" s="145" t="s">
        <v>192</v>
      </c>
      <c r="C19" s="46" t="s">
        <v>514</v>
      </c>
      <c r="D19" s="147"/>
      <c r="E19" s="46" t="s">
        <v>514</v>
      </c>
      <c r="F19" s="46" t="s">
        <v>514</v>
      </c>
      <c r="G19" s="139" t="s">
        <v>668</v>
      </c>
      <c r="H19" s="148">
        <v>4</v>
      </c>
      <c r="I19" s="14"/>
      <c r="J19" s="14"/>
    </row>
    <row r="20" spans="1:10" ht="12.75" customHeight="1">
      <c r="A20" s="144"/>
      <c r="B20" s="146"/>
      <c r="C20" s="16" t="s">
        <v>666</v>
      </c>
      <c r="D20" s="147"/>
      <c r="E20" s="47" t="s">
        <v>665</v>
      </c>
      <c r="F20" s="47" t="s">
        <v>665</v>
      </c>
      <c r="G20" s="140"/>
      <c r="H20" s="149"/>
      <c r="I20" s="14"/>
      <c r="J20" s="14"/>
    </row>
    <row r="21" spans="1:8" ht="12.75" customHeight="1">
      <c r="A21" s="143" t="s">
        <v>133</v>
      </c>
      <c r="B21" s="145" t="s">
        <v>104</v>
      </c>
      <c r="C21" s="46" t="s">
        <v>514</v>
      </c>
      <c r="D21" s="46" t="s">
        <v>516</v>
      </c>
      <c r="E21" s="147"/>
      <c r="F21" s="46" t="s">
        <v>516</v>
      </c>
      <c r="G21" s="139" t="s">
        <v>669</v>
      </c>
      <c r="H21" s="148">
        <v>2</v>
      </c>
    </row>
    <row r="22" spans="1:8" ht="12.75" customHeight="1">
      <c r="A22" s="144"/>
      <c r="B22" s="152"/>
      <c r="C22" s="16" t="s">
        <v>666</v>
      </c>
      <c r="D22" s="47" t="s">
        <v>663</v>
      </c>
      <c r="E22" s="147"/>
      <c r="F22" s="47" t="s">
        <v>663</v>
      </c>
      <c r="G22" s="140"/>
      <c r="H22" s="149"/>
    </row>
    <row r="23" spans="1:8" ht="12.75" customHeight="1">
      <c r="A23" s="143" t="s">
        <v>199</v>
      </c>
      <c r="B23" s="146" t="s">
        <v>178</v>
      </c>
      <c r="C23" s="46" t="s">
        <v>514</v>
      </c>
      <c r="D23" s="46" t="s">
        <v>516</v>
      </c>
      <c r="E23" s="46" t="s">
        <v>514</v>
      </c>
      <c r="F23" s="147"/>
      <c r="G23" s="139" t="s">
        <v>670</v>
      </c>
      <c r="H23" s="148">
        <v>3</v>
      </c>
    </row>
    <row r="24" spans="1:8" ht="12.75" customHeight="1">
      <c r="A24" s="144"/>
      <c r="B24" s="152"/>
      <c r="C24" s="47" t="s">
        <v>665</v>
      </c>
      <c r="D24" s="47" t="s">
        <v>663</v>
      </c>
      <c r="E24" s="47" t="s">
        <v>665</v>
      </c>
      <c r="F24" s="147"/>
      <c r="G24" s="140"/>
      <c r="H24" s="149"/>
    </row>
    <row r="25" spans="1:9" ht="13.5">
      <c r="A25" s="49"/>
      <c r="B25" s="49"/>
      <c r="C25" s="50"/>
      <c r="D25" s="50"/>
      <c r="E25" s="50"/>
      <c r="F25" s="52"/>
      <c r="G25" s="50"/>
      <c r="H25" s="51"/>
      <c r="I25" s="14"/>
    </row>
    <row r="26" spans="1:9" ht="12.75" customHeight="1">
      <c r="A26" s="53"/>
      <c r="B26" s="49"/>
      <c r="C26" s="50"/>
      <c r="D26" s="50"/>
      <c r="E26" s="50"/>
      <c r="F26" s="52"/>
      <c r="G26" s="50"/>
      <c r="H26" s="51"/>
      <c r="I26" s="14"/>
    </row>
    <row r="27" spans="1:10" ht="12.75" customHeight="1">
      <c r="A27" s="153" t="s">
        <v>198</v>
      </c>
      <c r="B27" s="155"/>
      <c r="C27" s="162" t="s">
        <v>197</v>
      </c>
      <c r="D27" s="141" t="s">
        <v>176</v>
      </c>
      <c r="E27" s="141" t="s">
        <v>196</v>
      </c>
      <c r="F27" s="139" t="s">
        <v>109</v>
      </c>
      <c r="G27" s="139" t="s">
        <v>108</v>
      </c>
      <c r="H27" s="50"/>
      <c r="I27" s="14"/>
      <c r="J27" s="14"/>
    </row>
    <row r="28" spans="1:10" ht="12.75" customHeight="1">
      <c r="A28" s="154"/>
      <c r="B28" s="156"/>
      <c r="C28" s="163"/>
      <c r="D28" s="142"/>
      <c r="E28" s="142"/>
      <c r="F28" s="140"/>
      <c r="G28" s="140"/>
      <c r="H28" s="50"/>
      <c r="I28" s="14"/>
      <c r="J28" s="14"/>
    </row>
    <row r="29" spans="1:10" ht="12.75" customHeight="1">
      <c r="A29" s="160" t="s">
        <v>195</v>
      </c>
      <c r="B29" s="145" t="s">
        <v>194</v>
      </c>
      <c r="C29" s="147"/>
      <c r="D29" s="46" t="s">
        <v>516</v>
      </c>
      <c r="E29" s="46" t="s">
        <v>516</v>
      </c>
      <c r="F29" s="139" t="s">
        <v>624</v>
      </c>
      <c r="G29" s="148">
        <v>1</v>
      </c>
      <c r="H29" s="50"/>
      <c r="I29" s="14"/>
      <c r="J29" s="14"/>
    </row>
    <row r="30" spans="1:10" ht="12.75" customHeight="1">
      <c r="A30" s="161"/>
      <c r="B30" s="152"/>
      <c r="C30" s="147"/>
      <c r="D30" s="16" t="s">
        <v>664</v>
      </c>
      <c r="E30" s="47" t="s">
        <v>663</v>
      </c>
      <c r="F30" s="140"/>
      <c r="G30" s="149"/>
      <c r="H30" s="50"/>
      <c r="I30" s="14"/>
      <c r="J30" s="14"/>
    </row>
    <row r="31" spans="1:10" ht="12.75" customHeight="1">
      <c r="A31" s="143" t="s">
        <v>176</v>
      </c>
      <c r="B31" s="145" t="s">
        <v>106</v>
      </c>
      <c r="C31" s="46" t="s">
        <v>514</v>
      </c>
      <c r="D31" s="147"/>
      <c r="E31" s="46" t="s">
        <v>516</v>
      </c>
      <c r="F31" s="139" t="s">
        <v>631</v>
      </c>
      <c r="G31" s="148">
        <v>2</v>
      </c>
      <c r="H31" s="50"/>
      <c r="I31" s="14"/>
      <c r="J31" s="14"/>
    </row>
    <row r="32" spans="1:10" ht="12.75" customHeight="1">
      <c r="A32" s="144"/>
      <c r="B32" s="146"/>
      <c r="C32" s="16" t="s">
        <v>666</v>
      </c>
      <c r="D32" s="147"/>
      <c r="E32" s="47" t="s">
        <v>663</v>
      </c>
      <c r="F32" s="140"/>
      <c r="G32" s="149"/>
      <c r="H32" s="50"/>
      <c r="I32" s="14"/>
      <c r="J32" s="14"/>
    </row>
    <row r="33" spans="1:8" ht="12.75" customHeight="1">
      <c r="A33" s="143" t="s">
        <v>193</v>
      </c>
      <c r="B33" s="145" t="s">
        <v>192</v>
      </c>
      <c r="C33" s="46" t="s">
        <v>514</v>
      </c>
      <c r="D33" s="46" t="s">
        <v>514</v>
      </c>
      <c r="E33" s="147"/>
      <c r="F33" s="139" t="s">
        <v>628</v>
      </c>
      <c r="G33" s="148">
        <v>3</v>
      </c>
      <c r="H33" s="52"/>
    </row>
    <row r="34" spans="1:8" ht="12.75" customHeight="1">
      <c r="A34" s="144"/>
      <c r="B34" s="152"/>
      <c r="C34" s="47" t="s">
        <v>665</v>
      </c>
      <c r="D34" s="47" t="s">
        <v>665</v>
      </c>
      <c r="E34" s="147"/>
      <c r="F34" s="140"/>
      <c r="G34" s="149"/>
      <c r="H34" s="52"/>
    </row>
    <row r="35" spans="1:8" ht="12.75" customHeight="1">
      <c r="A35" s="18"/>
      <c r="B35" s="22"/>
      <c r="C35" s="13"/>
      <c r="D35" s="13"/>
      <c r="E35" s="13"/>
      <c r="F35" s="14"/>
      <c r="G35" s="14"/>
      <c r="H35" s="14"/>
    </row>
    <row r="36" spans="1:7" ht="14.25" customHeight="1">
      <c r="A36" s="18"/>
      <c r="B36" s="22"/>
      <c r="C36" s="13"/>
      <c r="D36" s="13"/>
      <c r="E36" s="13"/>
      <c r="F36" s="14"/>
      <c r="G36" s="14"/>
    </row>
    <row r="37" spans="1:2" ht="17.25">
      <c r="A37" s="118" t="s">
        <v>191</v>
      </c>
      <c r="B37" s="118"/>
    </row>
    <row r="39" spans="1:6" ht="16.5" customHeight="1">
      <c r="A39" s="113"/>
      <c r="B39" s="23"/>
      <c r="C39" s="24"/>
      <c r="D39" s="25"/>
      <c r="E39" s="114" t="s">
        <v>672</v>
      </c>
      <c r="F39" s="115"/>
    </row>
    <row r="40" spans="1:6" ht="16.5" customHeight="1">
      <c r="A40" s="119"/>
      <c r="B40" s="23"/>
      <c r="C40" s="26"/>
      <c r="D40" s="27"/>
      <c r="E40" s="116"/>
      <c r="F40" s="117"/>
    </row>
    <row r="41" spans="1:6" ht="16.5" customHeight="1">
      <c r="A41" s="114" t="s">
        <v>671</v>
      </c>
      <c r="B41" s="29" t="s">
        <v>190</v>
      </c>
      <c r="C41" s="30"/>
      <c r="D41" s="159" t="s">
        <v>806</v>
      </c>
      <c r="E41" s="26"/>
      <c r="F41" s="26"/>
    </row>
    <row r="42" spans="1:6" ht="16.5" customHeight="1">
      <c r="A42" s="122"/>
      <c r="B42" s="31"/>
      <c r="C42" s="62" t="s">
        <v>835</v>
      </c>
      <c r="D42" s="121"/>
      <c r="E42" s="26"/>
      <c r="F42" s="26"/>
    </row>
    <row r="43" spans="1:6" ht="16.5" customHeight="1" thickBot="1">
      <c r="A43" s="112"/>
      <c r="B43" s="23"/>
      <c r="C43" s="63"/>
      <c r="D43" s="64"/>
      <c r="E43" s="114" t="s">
        <v>673</v>
      </c>
      <c r="F43" s="115"/>
    </row>
    <row r="44" spans="1:6" ht="16.5" customHeight="1">
      <c r="A44" s="113"/>
      <c r="B44" s="23"/>
      <c r="C44" s="23"/>
      <c r="D44" s="12"/>
      <c r="E44" s="116"/>
      <c r="F44" s="117"/>
    </row>
    <row r="45" spans="1:7" ht="13.5">
      <c r="A45" s="26"/>
      <c r="B45" s="23"/>
      <c r="C45" s="23"/>
      <c r="D45" s="34"/>
      <c r="E45" s="26"/>
      <c r="F45" s="26"/>
      <c r="G45" s="14"/>
    </row>
  </sheetData>
  <sheetProtection/>
  <mergeCells count="81">
    <mergeCell ref="B1:C2"/>
    <mergeCell ref="D1:F2"/>
    <mergeCell ref="A5:A6"/>
    <mergeCell ref="B5:B6"/>
    <mergeCell ref="C5:C6"/>
    <mergeCell ref="D5:D6"/>
    <mergeCell ref="E5:E6"/>
    <mergeCell ref="F5:F6"/>
    <mergeCell ref="A9:A10"/>
    <mergeCell ref="B9:B10"/>
    <mergeCell ref="D9:D10"/>
    <mergeCell ref="G5:G6"/>
    <mergeCell ref="A7:A8"/>
    <mergeCell ref="B7:B8"/>
    <mergeCell ref="C7:C8"/>
    <mergeCell ref="F7:F8"/>
    <mergeCell ref="G7:G8"/>
    <mergeCell ref="F9:F10"/>
    <mergeCell ref="G17:G18"/>
    <mergeCell ref="A11:A12"/>
    <mergeCell ref="B11:B12"/>
    <mergeCell ref="E11:E12"/>
    <mergeCell ref="F11:F12"/>
    <mergeCell ref="D15:D16"/>
    <mergeCell ref="E15:E16"/>
    <mergeCell ref="A15:A16"/>
    <mergeCell ref="B15:B16"/>
    <mergeCell ref="A17:A18"/>
    <mergeCell ref="G9:G10"/>
    <mergeCell ref="G11:G12"/>
    <mergeCell ref="C15:C16"/>
    <mergeCell ref="F15:F16"/>
    <mergeCell ref="G15:G16"/>
    <mergeCell ref="G21:G22"/>
    <mergeCell ref="B21:B22"/>
    <mergeCell ref="G19:G20"/>
    <mergeCell ref="A19:A20"/>
    <mergeCell ref="B19:B20"/>
    <mergeCell ref="B17:B18"/>
    <mergeCell ref="D19:D20"/>
    <mergeCell ref="E21:E22"/>
    <mergeCell ref="C17:C18"/>
    <mergeCell ref="F29:F30"/>
    <mergeCell ref="G29:G30"/>
    <mergeCell ref="A27:A28"/>
    <mergeCell ref="B27:B28"/>
    <mergeCell ref="C27:C28"/>
    <mergeCell ref="D27:D28"/>
    <mergeCell ref="E27:E28"/>
    <mergeCell ref="F27:F28"/>
    <mergeCell ref="G27:G28"/>
    <mergeCell ref="A31:A32"/>
    <mergeCell ref="B31:B32"/>
    <mergeCell ref="D31:D32"/>
    <mergeCell ref="A29:A30"/>
    <mergeCell ref="B29:B30"/>
    <mergeCell ref="C29:C30"/>
    <mergeCell ref="H23:H24"/>
    <mergeCell ref="A21:A22"/>
    <mergeCell ref="A37:B37"/>
    <mergeCell ref="F31:F32"/>
    <mergeCell ref="G31:G32"/>
    <mergeCell ref="A33:A34"/>
    <mergeCell ref="B33:B34"/>
    <mergeCell ref="E33:E34"/>
    <mergeCell ref="F33:F34"/>
    <mergeCell ref="G33:G34"/>
    <mergeCell ref="A43:A44"/>
    <mergeCell ref="E43:F44"/>
    <mergeCell ref="H15:H16"/>
    <mergeCell ref="H17:H18"/>
    <mergeCell ref="H19:H20"/>
    <mergeCell ref="H21:H22"/>
    <mergeCell ref="A23:A24"/>
    <mergeCell ref="B23:B24"/>
    <mergeCell ref="F23:F24"/>
    <mergeCell ref="G23:G24"/>
    <mergeCell ref="A39:A40"/>
    <mergeCell ref="E39:F40"/>
    <mergeCell ref="A41:A42"/>
    <mergeCell ref="D41:D42"/>
  </mergeCells>
  <printOptions/>
  <pageMargins left="0.75" right="0.75" top="1" bottom="1" header="0.512" footer="0.512"/>
  <pageSetup orientation="portrait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K30"/>
  <sheetViews>
    <sheetView view="pageBreakPreview" zoomScale="145" zoomScaleSheetLayoutView="145" zoomScalePageLayoutView="0" workbookViewId="0" topLeftCell="A1">
      <selection activeCell="I1" sqref="I1"/>
    </sheetView>
  </sheetViews>
  <sheetFormatPr defaultColWidth="9.00390625" defaultRowHeight="13.5"/>
  <cols>
    <col min="1" max="1" width="20.00390625" style="10" bestFit="1" customWidth="1"/>
    <col min="2" max="2" width="7.50390625" style="11" customWidth="1"/>
    <col min="3" max="8" width="11.00390625" style="11" customWidth="1"/>
    <col min="9" max="9" width="6.00390625" style="11" customWidth="1"/>
    <col min="10" max="10" width="13.875" style="11" customWidth="1"/>
    <col min="11" max="11" width="14.625" style="11" customWidth="1"/>
    <col min="12" max="12" width="11.25390625" style="11" customWidth="1"/>
    <col min="13" max="16384" width="9.00390625" style="11" customWidth="1"/>
  </cols>
  <sheetData>
    <row r="1" spans="2:6" ht="13.5" customHeight="1">
      <c r="B1" s="128" t="s">
        <v>226</v>
      </c>
      <c r="C1" s="129"/>
      <c r="D1" s="128" t="s">
        <v>225</v>
      </c>
      <c r="E1" s="132"/>
      <c r="F1" s="129"/>
    </row>
    <row r="2" spans="2:6" ht="14.25" customHeight="1" thickBot="1">
      <c r="B2" s="130"/>
      <c r="C2" s="131"/>
      <c r="D2" s="130"/>
      <c r="E2" s="133"/>
      <c r="F2" s="131"/>
    </row>
    <row r="4" spans="1:11" ht="13.5">
      <c r="A4" s="12"/>
      <c r="I4" s="13"/>
      <c r="J4" s="14"/>
      <c r="K4" s="14"/>
    </row>
    <row r="5" spans="1:11" ht="13.5">
      <c r="A5" s="101" t="s">
        <v>224</v>
      </c>
      <c r="B5" s="32"/>
      <c r="C5" s="126" t="s">
        <v>222</v>
      </c>
      <c r="D5" s="103" t="s">
        <v>223</v>
      </c>
      <c r="E5" s="103" t="s">
        <v>220</v>
      </c>
      <c r="F5" s="109" t="s">
        <v>109</v>
      </c>
      <c r="G5" s="109" t="s">
        <v>108</v>
      </c>
      <c r="I5" s="13"/>
      <c r="J5" s="14"/>
      <c r="K5" s="14"/>
    </row>
    <row r="6" spans="1:11" ht="13.5">
      <c r="A6" s="102"/>
      <c r="B6" s="14"/>
      <c r="C6" s="127"/>
      <c r="D6" s="104"/>
      <c r="E6" s="104"/>
      <c r="F6" s="122"/>
      <c r="G6" s="122"/>
      <c r="I6" s="13"/>
      <c r="J6" s="14"/>
      <c r="K6" s="14"/>
    </row>
    <row r="7" spans="1:11" ht="13.5" customHeight="1">
      <c r="A7" s="166" t="s">
        <v>222</v>
      </c>
      <c r="B7" s="168" t="s">
        <v>206</v>
      </c>
      <c r="C7" s="108"/>
      <c r="D7" s="15" t="s">
        <v>497</v>
      </c>
      <c r="E7" s="15" t="s">
        <v>512</v>
      </c>
      <c r="F7" s="109" t="s">
        <v>680</v>
      </c>
      <c r="G7" s="123" t="s">
        <v>609</v>
      </c>
      <c r="I7" s="13"/>
      <c r="J7" s="14"/>
      <c r="K7" s="14"/>
    </row>
    <row r="8" spans="1:11" ht="13.5">
      <c r="A8" s="167"/>
      <c r="B8" s="169"/>
      <c r="C8" s="108"/>
      <c r="D8" s="16" t="s">
        <v>518</v>
      </c>
      <c r="E8" s="16" t="s">
        <v>515</v>
      </c>
      <c r="F8" s="122"/>
      <c r="G8" s="110"/>
      <c r="I8" s="13"/>
      <c r="J8" s="14"/>
      <c r="K8" s="14"/>
    </row>
    <row r="9" spans="1:11" ht="13.5">
      <c r="A9" s="164" t="s">
        <v>181</v>
      </c>
      <c r="B9" s="106" t="s">
        <v>104</v>
      </c>
      <c r="C9" s="15" t="s">
        <v>512</v>
      </c>
      <c r="D9" s="108"/>
      <c r="E9" s="15" t="s">
        <v>512</v>
      </c>
      <c r="F9" s="109" t="s">
        <v>681</v>
      </c>
      <c r="G9" s="123" t="s">
        <v>569</v>
      </c>
      <c r="I9" s="13"/>
      <c r="J9" s="33" t="s">
        <v>221</v>
      </c>
      <c r="K9" s="14"/>
    </row>
    <row r="10" spans="1:11" ht="13.5">
      <c r="A10" s="165"/>
      <c r="B10" s="107"/>
      <c r="C10" s="16" t="s">
        <v>515</v>
      </c>
      <c r="D10" s="108"/>
      <c r="E10" s="16" t="s">
        <v>515</v>
      </c>
      <c r="F10" s="122"/>
      <c r="G10" s="110"/>
      <c r="I10" s="13"/>
      <c r="J10" s="33"/>
      <c r="K10" s="14"/>
    </row>
    <row r="11" spans="1:11" ht="13.5">
      <c r="A11" s="111" t="s">
        <v>220</v>
      </c>
      <c r="B11" s="106" t="s">
        <v>124</v>
      </c>
      <c r="C11" s="15" t="s">
        <v>497</v>
      </c>
      <c r="D11" s="15" t="s">
        <v>497</v>
      </c>
      <c r="E11" s="108"/>
      <c r="F11" s="109" t="s">
        <v>679</v>
      </c>
      <c r="G11" s="123" t="s">
        <v>605</v>
      </c>
      <c r="I11" s="13"/>
      <c r="J11" s="14"/>
      <c r="K11" s="14"/>
    </row>
    <row r="12" spans="1:11" ht="13.5">
      <c r="A12" s="105"/>
      <c r="B12" s="107"/>
      <c r="C12" s="16" t="s">
        <v>518</v>
      </c>
      <c r="D12" s="16" t="s">
        <v>518</v>
      </c>
      <c r="E12" s="108"/>
      <c r="F12" s="122"/>
      <c r="G12" s="110"/>
      <c r="I12" s="13"/>
      <c r="J12" s="14"/>
      <c r="K12" s="14"/>
    </row>
    <row r="13" spans="1:11" ht="13.5">
      <c r="A13" s="18"/>
      <c r="B13" s="18"/>
      <c r="C13" s="13"/>
      <c r="D13" s="13"/>
      <c r="E13" s="13"/>
      <c r="F13" s="14"/>
      <c r="G13" s="14"/>
      <c r="I13" s="13"/>
      <c r="J13" s="14"/>
      <c r="K13" s="14"/>
    </row>
    <row r="14" spans="1:11" ht="13.5">
      <c r="A14" s="12"/>
      <c r="B14" s="18"/>
      <c r="C14" s="13"/>
      <c r="D14" s="13"/>
      <c r="E14" s="13"/>
      <c r="F14" s="14"/>
      <c r="G14" s="14"/>
      <c r="I14" s="13"/>
      <c r="J14" s="14"/>
      <c r="K14" s="14"/>
    </row>
    <row r="15" spans="1:11" ht="12.75" customHeight="1">
      <c r="A15" s="101" t="s">
        <v>219</v>
      </c>
      <c r="B15" s="124"/>
      <c r="C15" s="126" t="s">
        <v>216</v>
      </c>
      <c r="D15" s="103" t="s">
        <v>215</v>
      </c>
      <c r="E15" s="103" t="s">
        <v>218</v>
      </c>
      <c r="F15" s="126" t="s">
        <v>217</v>
      </c>
      <c r="G15" s="109" t="s">
        <v>109</v>
      </c>
      <c r="H15" s="109" t="s">
        <v>108</v>
      </c>
      <c r="I15" s="13"/>
      <c r="J15" s="14"/>
      <c r="K15" s="14"/>
    </row>
    <row r="16" spans="1:11" ht="12.75" customHeight="1">
      <c r="A16" s="102"/>
      <c r="B16" s="125"/>
      <c r="C16" s="127"/>
      <c r="D16" s="104"/>
      <c r="E16" s="104"/>
      <c r="F16" s="127"/>
      <c r="G16" s="122"/>
      <c r="H16" s="122"/>
      <c r="I16" s="13"/>
      <c r="J16" s="14"/>
      <c r="K16" s="14"/>
    </row>
    <row r="17" spans="1:11" ht="12.75" customHeight="1">
      <c r="A17" s="111" t="s">
        <v>216</v>
      </c>
      <c r="B17" s="106" t="s">
        <v>206</v>
      </c>
      <c r="C17" s="108"/>
      <c r="D17" s="15" t="s">
        <v>497</v>
      </c>
      <c r="E17" s="15" t="s">
        <v>497</v>
      </c>
      <c r="F17" s="15" t="s">
        <v>497</v>
      </c>
      <c r="G17" s="109" t="s">
        <v>682</v>
      </c>
      <c r="H17" s="123" t="s">
        <v>605</v>
      </c>
      <c r="I17" s="13"/>
      <c r="J17" s="14"/>
      <c r="K17" s="14"/>
    </row>
    <row r="18" spans="1:11" ht="12.75" customHeight="1">
      <c r="A18" s="105"/>
      <c r="B18" s="107"/>
      <c r="C18" s="108"/>
      <c r="D18" s="16" t="s">
        <v>498</v>
      </c>
      <c r="E18" s="16" t="s">
        <v>518</v>
      </c>
      <c r="F18" s="16" t="s">
        <v>498</v>
      </c>
      <c r="G18" s="122"/>
      <c r="H18" s="110"/>
      <c r="I18" s="13"/>
      <c r="J18" s="14"/>
      <c r="K18" s="14"/>
    </row>
    <row r="19" spans="1:11" ht="12.75" customHeight="1">
      <c r="A19" s="111" t="s">
        <v>215</v>
      </c>
      <c r="B19" s="106" t="s">
        <v>106</v>
      </c>
      <c r="C19" s="15" t="s">
        <v>512</v>
      </c>
      <c r="D19" s="108"/>
      <c r="E19" s="15" t="s">
        <v>512</v>
      </c>
      <c r="F19" s="15" t="s">
        <v>497</v>
      </c>
      <c r="G19" s="109" t="s">
        <v>683</v>
      </c>
      <c r="H19" s="123" t="s">
        <v>569</v>
      </c>
      <c r="I19" s="13"/>
      <c r="J19" s="14"/>
      <c r="K19" s="14"/>
    </row>
    <row r="20" spans="1:11" ht="14.25" customHeight="1">
      <c r="A20" s="105"/>
      <c r="B20" s="107"/>
      <c r="C20" s="16" t="s">
        <v>513</v>
      </c>
      <c r="D20" s="108"/>
      <c r="E20" s="16" t="s">
        <v>515</v>
      </c>
      <c r="F20" s="16" t="s">
        <v>518</v>
      </c>
      <c r="G20" s="122"/>
      <c r="H20" s="110"/>
      <c r="I20" s="13"/>
      <c r="J20" s="14"/>
      <c r="K20" s="14"/>
    </row>
    <row r="21" spans="1:11" ht="12.75" customHeight="1">
      <c r="A21" s="111" t="s">
        <v>179</v>
      </c>
      <c r="B21" s="100" t="s">
        <v>178</v>
      </c>
      <c r="C21" s="15" t="s">
        <v>512</v>
      </c>
      <c r="D21" s="15" t="s">
        <v>497</v>
      </c>
      <c r="E21" s="108"/>
      <c r="F21" s="15" t="s">
        <v>497</v>
      </c>
      <c r="G21" s="109" t="s">
        <v>684</v>
      </c>
      <c r="H21" s="123" t="s">
        <v>609</v>
      </c>
      <c r="I21" s="13"/>
      <c r="J21" s="14"/>
      <c r="K21" s="14"/>
    </row>
    <row r="22" spans="1:11" ht="12.75" customHeight="1">
      <c r="A22" s="105"/>
      <c r="B22" s="107"/>
      <c r="C22" s="16" t="s">
        <v>515</v>
      </c>
      <c r="D22" s="16" t="s">
        <v>518</v>
      </c>
      <c r="E22" s="108"/>
      <c r="F22" s="16" t="s">
        <v>498</v>
      </c>
      <c r="G22" s="122"/>
      <c r="H22" s="110"/>
      <c r="I22" s="13"/>
      <c r="J22" s="14"/>
      <c r="K22" s="14"/>
    </row>
    <row r="23" spans="1:11" ht="12.75" customHeight="1">
      <c r="A23" s="111" t="s">
        <v>140</v>
      </c>
      <c r="B23" s="100" t="s">
        <v>214</v>
      </c>
      <c r="C23" s="19" t="s">
        <v>512</v>
      </c>
      <c r="D23" s="20" t="s">
        <v>512</v>
      </c>
      <c r="E23" s="15" t="s">
        <v>512</v>
      </c>
      <c r="F23" s="108"/>
      <c r="G23" s="109" t="s">
        <v>685</v>
      </c>
      <c r="H23" s="123" t="s">
        <v>614</v>
      </c>
      <c r="I23" s="13"/>
      <c r="J23" s="14"/>
      <c r="K23" s="14"/>
    </row>
    <row r="24" spans="1:11" ht="12.75" customHeight="1">
      <c r="A24" s="105"/>
      <c r="B24" s="107"/>
      <c r="C24" s="21" t="s">
        <v>513</v>
      </c>
      <c r="D24" s="28" t="s">
        <v>515</v>
      </c>
      <c r="E24" s="16" t="s">
        <v>513</v>
      </c>
      <c r="F24" s="108"/>
      <c r="G24" s="122"/>
      <c r="H24" s="110"/>
      <c r="I24" s="13"/>
      <c r="J24" s="14"/>
      <c r="K24" s="14"/>
    </row>
    <row r="25" spans="1:11" ht="12.75" customHeight="1">
      <c r="A25" s="18"/>
      <c r="B25" s="18"/>
      <c r="C25" s="13"/>
      <c r="D25" s="13"/>
      <c r="E25" s="13"/>
      <c r="F25" s="14"/>
      <c r="G25" s="14"/>
      <c r="I25" s="13"/>
      <c r="J25" s="14"/>
      <c r="K25" s="14"/>
    </row>
    <row r="26" spans="1:11" ht="12.75" customHeight="1">
      <c r="A26" s="12"/>
      <c r="B26" s="18"/>
      <c r="C26" s="13"/>
      <c r="D26" s="13"/>
      <c r="E26" s="13"/>
      <c r="F26" s="14"/>
      <c r="G26" s="14"/>
      <c r="I26" s="13"/>
      <c r="J26" s="14"/>
      <c r="K26" s="14"/>
    </row>
    <row r="27" spans="1:2" ht="17.25">
      <c r="A27" s="118" t="s">
        <v>213</v>
      </c>
      <c r="B27" s="118"/>
    </row>
    <row r="29" spans="3:7" ht="17.25" customHeight="1">
      <c r="C29" s="114" t="s">
        <v>803</v>
      </c>
      <c r="D29" s="115"/>
      <c r="E29" s="82"/>
      <c r="F29" s="114" t="s">
        <v>802</v>
      </c>
      <c r="G29" s="115"/>
    </row>
    <row r="30" spans="3:7" ht="17.25" customHeight="1">
      <c r="C30" s="116"/>
      <c r="D30" s="117"/>
      <c r="E30" s="10" t="s">
        <v>821</v>
      </c>
      <c r="F30" s="116"/>
      <c r="G30" s="117"/>
    </row>
  </sheetData>
  <sheetProtection/>
  <mergeCells count="54">
    <mergeCell ref="B1:C2"/>
    <mergeCell ref="D1:F2"/>
    <mergeCell ref="A5:A6"/>
    <mergeCell ref="C5:C6"/>
    <mergeCell ref="D5:D6"/>
    <mergeCell ref="E5:E6"/>
    <mergeCell ref="F5:F6"/>
    <mergeCell ref="G5:G6"/>
    <mergeCell ref="A7:A8"/>
    <mergeCell ref="B7:B8"/>
    <mergeCell ref="C7:C8"/>
    <mergeCell ref="F7:F8"/>
    <mergeCell ref="G7:G8"/>
    <mergeCell ref="G9:G10"/>
    <mergeCell ref="A11:A12"/>
    <mergeCell ref="B11:B12"/>
    <mergeCell ref="E11:E12"/>
    <mergeCell ref="F11:F12"/>
    <mergeCell ref="G11:G12"/>
    <mergeCell ref="B9:B10"/>
    <mergeCell ref="D9:D10"/>
    <mergeCell ref="A9:A10"/>
    <mergeCell ref="D15:D16"/>
    <mergeCell ref="E15:E16"/>
    <mergeCell ref="F15:F16"/>
    <mergeCell ref="F9:F10"/>
    <mergeCell ref="H23:H24"/>
    <mergeCell ref="A21:A22"/>
    <mergeCell ref="B21:B22"/>
    <mergeCell ref="G15:G16"/>
    <mergeCell ref="H15:H16"/>
    <mergeCell ref="G17:G18"/>
    <mergeCell ref="H17:H18"/>
    <mergeCell ref="A19:A20"/>
    <mergeCell ref="B19:B20"/>
    <mergeCell ref="D19:D20"/>
    <mergeCell ref="H21:H22"/>
    <mergeCell ref="G19:G20"/>
    <mergeCell ref="H19:H20"/>
    <mergeCell ref="E21:E22"/>
    <mergeCell ref="A17:A18"/>
    <mergeCell ref="A15:A16"/>
    <mergeCell ref="B15:B16"/>
    <mergeCell ref="C15:C16"/>
    <mergeCell ref="B17:B18"/>
    <mergeCell ref="C17:C18"/>
    <mergeCell ref="A27:B27"/>
    <mergeCell ref="C29:D30"/>
    <mergeCell ref="F29:G30"/>
    <mergeCell ref="G21:G22"/>
    <mergeCell ref="A23:A24"/>
    <mergeCell ref="B23:B24"/>
    <mergeCell ref="F23:F24"/>
    <mergeCell ref="G23:G24"/>
  </mergeCells>
  <printOptions/>
  <pageMargins left="0.75" right="0.75" top="1" bottom="1" header="0.512" footer="0.512"/>
  <pageSetup orientation="portrait" paperSize="9" scale="87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E11"/>
  <sheetViews>
    <sheetView tabSelected="1" zoomScale="85" zoomScaleNormal="85" zoomScalePageLayoutView="55" workbookViewId="0" topLeftCell="A1">
      <selection activeCell="A1" sqref="A1"/>
    </sheetView>
  </sheetViews>
  <sheetFormatPr defaultColWidth="9.00390625" defaultRowHeight="13.5"/>
  <cols>
    <col min="1" max="1" width="6.875" style="66" customWidth="1"/>
    <col min="2" max="5" width="34.625" style="66" customWidth="1"/>
    <col min="6" max="16384" width="9.00390625" style="66" customWidth="1"/>
  </cols>
  <sheetData>
    <row r="1" spans="1:5" ht="23.25" customHeight="1">
      <c r="A1" s="77"/>
      <c r="B1" s="76" t="s">
        <v>820</v>
      </c>
      <c r="C1" s="75" t="s">
        <v>819</v>
      </c>
      <c r="D1" s="75" t="s">
        <v>818</v>
      </c>
      <c r="E1" s="74" t="s">
        <v>818</v>
      </c>
    </row>
    <row r="2" spans="1:5" ht="42" customHeight="1">
      <c r="A2" s="170" t="s">
        <v>817</v>
      </c>
      <c r="B2" s="72" t="s">
        <v>843</v>
      </c>
      <c r="C2" s="71" t="s">
        <v>844</v>
      </c>
      <c r="D2" s="71" t="s">
        <v>826</v>
      </c>
      <c r="E2" s="73" t="s">
        <v>816</v>
      </c>
    </row>
    <row r="3" spans="1:5" ht="23.25" customHeight="1">
      <c r="A3" s="171"/>
      <c r="B3" s="69" t="s">
        <v>824</v>
      </c>
      <c r="C3" s="68" t="s">
        <v>838</v>
      </c>
      <c r="D3" s="68" t="s">
        <v>824</v>
      </c>
      <c r="E3" s="67" t="s">
        <v>816</v>
      </c>
    </row>
    <row r="4" spans="1:5" ht="42" customHeight="1">
      <c r="A4" s="170" t="s">
        <v>815</v>
      </c>
      <c r="B4" s="72" t="s">
        <v>839</v>
      </c>
      <c r="C4" s="71" t="s">
        <v>840</v>
      </c>
      <c r="D4" s="71" t="s">
        <v>830</v>
      </c>
      <c r="E4" s="70" t="s">
        <v>828</v>
      </c>
    </row>
    <row r="5" spans="1:5" ht="23.25" customHeight="1">
      <c r="A5" s="171"/>
      <c r="B5" s="69" t="s">
        <v>838</v>
      </c>
      <c r="C5" s="68" t="s">
        <v>824</v>
      </c>
      <c r="D5" s="68" t="s">
        <v>824</v>
      </c>
      <c r="E5" s="67" t="s">
        <v>831</v>
      </c>
    </row>
    <row r="6" spans="1:5" ht="42" customHeight="1">
      <c r="A6" s="170" t="s">
        <v>814</v>
      </c>
      <c r="B6" s="72" t="s">
        <v>841</v>
      </c>
      <c r="C6" s="71" t="s">
        <v>842</v>
      </c>
      <c r="D6" s="99" t="s">
        <v>834</v>
      </c>
      <c r="E6" s="70" t="s">
        <v>809</v>
      </c>
    </row>
    <row r="7" spans="1:5" ht="23.25" customHeight="1">
      <c r="A7" s="171"/>
      <c r="B7" s="69" t="s">
        <v>824</v>
      </c>
      <c r="C7" s="68" t="s">
        <v>833</v>
      </c>
      <c r="D7" s="68" t="s">
        <v>824</v>
      </c>
      <c r="E7" s="67" t="s">
        <v>807</v>
      </c>
    </row>
    <row r="8" spans="1:5" ht="42" customHeight="1">
      <c r="A8" s="170" t="s">
        <v>813</v>
      </c>
      <c r="B8" s="72" t="s">
        <v>836</v>
      </c>
      <c r="C8" s="71" t="s">
        <v>837</v>
      </c>
      <c r="D8" s="71" t="s">
        <v>832</v>
      </c>
      <c r="E8" s="73" t="s">
        <v>812</v>
      </c>
    </row>
    <row r="9" spans="1:5" ht="23.25" customHeight="1">
      <c r="A9" s="171"/>
      <c r="B9" s="69" t="s">
        <v>824</v>
      </c>
      <c r="C9" s="68" t="s">
        <v>838</v>
      </c>
      <c r="D9" s="68" t="s">
        <v>833</v>
      </c>
      <c r="E9" s="67" t="s">
        <v>812</v>
      </c>
    </row>
    <row r="10" spans="1:5" ht="42" customHeight="1">
      <c r="A10" s="170" t="s">
        <v>811</v>
      </c>
      <c r="B10" s="72" t="s">
        <v>822</v>
      </c>
      <c r="C10" s="71" t="s">
        <v>823</v>
      </c>
      <c r="D10" s="71" t="s">
        <v>810</v>
      </c>
      <c r="E10" s="70" t="s">
        <v>809</v>
      </c>
    </row>
    <row r="11" spans="1:5" ht="23.25" customHeight="1">
      <c r="A11" s="171"/>
      <c r="B11" s="69" t="s">
        <v>824</v>
      </c>
      <c r="C11" s="68" t="s">
        <v>825</v>
      </c>
      <c r="D11" s="68" t="s">
        <v>808</v>
      </c>
      <c r="E11" s="67" t="s">
        <v>807</v>
      </c>
    </row>
  </sheetData>
  <sheetProtection/>
  <mergeCells count="5">
    <mergeCell ref="A10:A11"/>
    <mergeCell ref="A2:A3"/>
    <mergeCell ref="A4:A5"/>
    <mergeCell ref="A6:A7"/>
    <mergeCell ref="A8:A9"/>
  </mergeCells>
  <printOptions/>
  <pageMargins left="0.25" right="0.25" top="0.75" bottom="0.75" header="0.3" footer="0.3"/>
  <pageSetup orientation="landscape" paperSize="9" r:id="rId1"/>
  <headerFooter alignWithMargins="0">
    <oddHeader>&amp;L第４１回北海道レディースバドミントン競技大会&amp;R平成２４年９月２９日・３０日
帯広市総合体育館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BL626"/>
  <sheetViews>
    <sheetView zoomScale="70" zoomScaleNormal="70" zoomScaleSheetLayoutView="25" zoomScalePageLayoutView="55" workbookViewId="0" topLeftCell="A1">
      <selection activeCell="A1" sqref="A1:L1"/>
    </sheetView>
  </sheetViews>
  <sheetFormatPr defaultColWidth="9.00390625" defaultRowHeight="13.5"/>
  <cols>
    <col min="1" max="1" width="36.125" style="8" customWidth="1"/>
    <col min="2" max="11" width="3.625" style="8" customWidth="1"/>
    <col min="12" max="12" width="36.125" style="8" customWidth="1"/>
    <col min="13" max="13" width="3.625" style="8" customWidth="1"/>
    <col min="14" max="14" width="36.00390625" style="8" customWidth="1"/>
    <col min="15" max="24" width="3.625" style="8" customWidth="1"/>
    <col min="25" max="25" width="36.00390625" style="8" customWidth="1"/>
    <col min="26" max="26" width="3.625" style="8" customWidth="1"/>
    <col min="27" max="27" width="36.00390625" style="8" customWidth="1"/>
    <col min="28" max="37" width="3.625" style="8" customWidth="1"/>
    <col min="38" max="38" width="36.00390625" style="8" customWidth="1"/>
    <col min="39" max="39" width="3.625" style="8" customWidth="1"/>
    <col min="40" max="40" width="36.00390625" style="8" customWidth="1"/>
    <col min="41" max="50" width="3.625" style="8" customWidth="1"/>
    <col min="51" max="51" width="36.00390625" style="8" customWidth="1"/>
    <col min="52" max="52" width="3.625" style="8" customWidth="1"/>
    <col min="53" max="53" width="36.00390625" style="8" customWidth="1"/>
    <col min="54" max="63" width="3.625" style="8" customWidth="1"/>
    <col min="64" max="64" width="36.00390625" style="8" customWidth="1"/>
    <col min="65" max="65" width="3.625" style="8" customWidth="1"/>
    <col min="66" max="16384" width="9.00390625" style="8" customWidth="1"/>
  </cols>
  <sheetData>
    <row r="1" spans="1:64" ht="15" thickBot="1">
      <c r="A1" s="179" t="str">
        <f>"1部　試合番号"&amp;ROUNDUP(ROW()/25,0)</f>
        <v>1部　試合番号1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N1" s="179" t="str">
        <f>"２部　試合番号"&amp;ROUNDUP(ROW()/25,0)</f>
        <v>２部　試合番号1</v>
      </c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AA1" s="179" t="str">
        <f>"３部　試合番号"&amp;ROUNDUP(ROW()/25,0)</f>
        <v>３部　試合番号1</v>
      </c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N1" s="179" t="str">
        <f>"４部　試合番号"&amp;ROUNDUP(ROW()/25,0)</f>
        <v>４部　試合番号1</v>
      </c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BA1" s="179" t="str">
        <f>"５部　試合番号"&amp;ROUNDUP(ROW()/25,0)</f>
        <v>５部　試合番号1</v>
      </c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</row>
    <row r="2" spans="1:64" ht="14.25" customHeight="1">
      <c r="A2" s="83" t="s">
        <v>332</v>
      </c>
      <c r="B2" s="203">
        <f>IF(B5&gt;J5,1)+IF(B12&gt;J12,1)+IF(B19&gt;J19,1)</f>
        <v>3</v>
      </c>
      <c r="C2" s="204"/>
      <c r="D2" s="204"/>
      <c r="E2" s="204"/>
      <c r="F2" s="204" t="s">
        <v>3</v>
      </c>
      <c r="G2" s="204"/>
      <c r="H2" s="204">
        <f>IF(B5&lt;J5,1)+IF(B12&lt;J12,1)+IF(B19&lt;J19,1)</f>
        <v>0</v>
      </c>
      <c r="I2" s="204"/>
      <c r="J2" s="204"/>
      <c r="K2" s="207"/>
      <c r="L2" s="84" t="s">
        <v>328</v>
      </c>
      <c r="N2" s="83" t="s">
        <v>170</v>
      </c>
      <c r="O2" s="203">
        <f>IF(O5&gt;W5,1)+IF(O12&gt;W12,1)+IF(O19&gt;W19,1)</f>
        <v>2</v>
      </c>
      <c r="P2" s="204"/>
      <c r="Q2" s="204"/>
      <c r="R2" s="204"/>
      <c r="S2" s="204" t="s">
        <v>3</v>
      </c>
      <c r="T2" s="204"/>
      <c r="U2" s="204">
        <f>IF(O5&lt;W5,1)+IF(O12&lt;W12,1)+IF(O19&lt;W19,1)</f>
        <v>1</v>
      </c>
      <c r="V2" s="204"/>
      <c r="W2" s="204"/>
      <c r="X2" s="207"/>
      <c r="Y2" s="84" t="s">
        <v>343</v>
      </c>
      <c r="AA2" s="83" t="s">
        <v>294</v>
      </c>
      <c r="AB2" s="203">
        <f>IF(AB5&gt;AJ5,1)+IF(AB12&gt;AJ12,1)+IF(AB19&gt;AJ19,1)</f>
        <v>2</v>
      </c>
      <c r="AC2" s="204"/>
      <c r="AD2" s="204"/>
      <c r="AE2" s="204"/>
      <c r="AF2" s="204" t="s">
        <v>688</v>
      </c>
      <c r="AG2" s="204"/>
      <c r="AH2" s="204">
        <f>IF(AB5&lt;AJ5,1)+IF(AB12&lt;AJ12,1)+IF(AB19&lt;AJ19,1)</f>
        <v>1</v>
      </c>
      <c r="AI2" s="204"/>
      <c r="AJ2" s="204"/>
      <c r="AK2" s="207"/>
      <c r="AL2" s="84" t="s">
        <v>301</v>
      </c>
      <c r="AN2" s="83" t="s">
        <v>209</v>
      </c>
      <c r="AO2" s="203">
        <f>IF(AO5&gt;AW5,1)+IF(AO12&gt;AW12,1)+IF(AO19&gt;AW19,1)</f>
        <v>3</v>
      </c>
      <c r="AP2" s="204"/>
      <c r="AQ2" s="204"/>
      <c r="AR2" s="204"/>
      <c r="AS2" s="204" t="s">
        <v>688</v>
      </c>
      <c r="AT2" s="204"/>
      <c r="AU2" s="204">
        <f>IF(AO5&lt;AW5,1)+IF(AO12&lt;AW12,1)+IF(AO19&lt;AW19,1)</f>
        <v>0</v>
      </c>
      <c r="AV2" s="204"/>
      <c r="AW2" s="204"/>
      <c r="AX2" s="207"/>
      <c r="AY2" s="84" t="s">
        <v>238</v>
      </c>
      <c r="BA2" s="83" t="s">
        <v>222</v>
      </c>
      <c r="BB2" s="203">
        <f>IF(BB5&gt;BJ5,1)+IF(BB12&gt;BJ12,1)+IF(BB19&gt;BJ19,1)</f>
        <v>2</v>
      </c>
      <c r="BC2" s="204"/>
      <c r="BD2" s="204"/>
      <c r="BE2" s="204"/>
      <c r="BF2" s="204" t="s">
        <v>3</v>
      </c>
      <c r="BG2" s="204"/>
      <c r="BH2" s="204">
        <f>IF(BB5&lt;BJ5,1)+IF(BB12&lt;BJ12,1)+IF(BB19&lt;BJ19,1)</f>
        <v>1</v>
      </c>
      <c r="BI2" s="204"/>
      <c r="BJ2" s="204"/>
      <c r="BK2" s="207"/>
      <c r="BL2" s="84" t="s">
        <v>170</v>
      </c>
    </row>
    <row r="3" spans="1:64" ht="14.25" customHeight="1">
      <c r="A3" s="85" t="s">
        <v>333</v>
      </c>
      <c r="B3" s="205"/>
      <c r="C3" s="206"/>
      <c r="D3" s="206"/>
      <c r="E3" s="206"/>
      <c r="F3" s="206"/>
      <c r="G3" s="206"/>
      <c r="H3" s="206"/>
      <c r="I3" s="206"/>
      <c r="J3" s="206"/>
      <c r="K3" s="208"/>
      <c r="L3" s="86" t="s">
        <v>240</v>
      </c>
      <c r="N3" s="85" t="s">
        <v>239</v>
      </c>
      <c r="O3" s="205"/>
      <c r="P3" s="206"/>
      <c r="Q3" s="206"/>
      <c r="R3" s="206"/>
      <c r="S3" s="206"/>
      <c r="T3" s="206"/>
      <c r="U3" s="206"/>
      <c r="V3" s="206"/>
      <c r="W3" s="206"/>
      <c r="X3" s="208"/>
      <c r="Y3" s="86" t="s">
        <v>231</v>
      </c>
      <c r="AA3" s="85" t="s">
        <v>231</v>
      </c>
      <c r="AB3" s="205"/>
      <c r="AC3" s="206"/>
      <c r="AD3" s="206"/>
      <c r="AE3" s="206"/>
      <c r="AF3" s="206"/>
      <c r="AG3" s="206"/>
      <c r="AH3" s="206"/>
      <c r="AI3" s="206"/>
      <c r="AJ3" s="206"/>
      <c r="AK3" s="208"/>
      <c r="AL3" s="86" t="s">
        <v>263</v>
      </c>
      <c r="AN3" s="85" t="s">
        <v>231</v>
      </c>
      <c r="AO3" s="205"/>
      <c r="AP3" s="206"/>
      <c r="AQ3" s="206"/>
      <c r="AR3" s="206"/>
      <c r="AS3" s="206"/>
      <c r="AT3" s="206"/>
      <c r="AU3" s="206"/>
      <c r="AV3" s="206"/>
      <c r="AW3" s="206"/>
      <c r="AX3" s="208"/>
      <c r="AY3" s="86" t="s">
        <v>239</v>
      </c>
      <c r="BA3" s="85" t="s">
        <v>399</v>
      </c>
      <c r="BB3" s="205"/>
      <c r="BC3" s="206"/>
      <c r="BD3" s="206"/>
      <c r="BE3" s="206"/>
      <c r="BF3" s="206"/>
      <c r="BG3" s="206"/>
      <c r="BH3" s="206"/>
      <c r="BI3" s="206"/>
      <c r="BJ3" s="206"/>
      <c r="BK3" s="208"/>
      <c r="BL3" s="86" t="s">
        <v>239</v>
      </c>
    </row>
    <row r="4" spans="1:64" ht="14.25">
      <c r="A4" s="176" t="s">
        <v>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8"/>
      <c r="N4" s="176" t="s">
        <v>0</v>
      </c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8"/>
      <c r="AA4" s="176" t="s">
        <v>689</v>
      </c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8"/>
      <c r="AN4" s="176" t="s">
        <v>689</v>
      </c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8"/>
      <c r="BA4" s="176" t="s">
        <v>0</v>
      </c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8"/>
    </row>
    <row r="5" spans="1:64" ht="13.5" customHeight="1">
      <c r="A5" s="176" t="s">
        <v>334</v>
      </c>
      <c r="B5" s="192">
        <f>IF(D5&gt;H5,1,0)+IF(D7&gt;H7,1,0)+IF(D9&gt;H9,1,0)</f>
        <v>2</v>
      </c>
      <c r="C5" s="193"/>
      <c r="D5" s="198">
        <v>21</v>
      </c>
      <c r="E5" s="199"/>
      <c r="F5" s="199" t="s">
        <v>3</v>
      </c>
      <c r="G5" s="199"/>
      <c r="H5" s="199">
        <v>12</v>
      </c>
      <c r="I5" s="202"/>
      <c r="J5" s="192">
        <f>IF(D5&lt;H5,1,0)+IF(D7&lt;H7,1,0)+IF(D9&lt;H9,1,0)</f>
        <v>0</v>
      </c>
      <c r="K5" s="193"/>
      <c r="L5" s="191" t="s">
        <v>329</v>
      </c>
      <c r="N5" s="176" t="s">
        <v>337</v>
      </c>
      <c r="O5" s="192">
        <f>IF(Q5&gt;U5,1,0)+IF(Q7&gt;U7,1,0)+IF(Q9&gt;U9,1,0)</f>
        <v>2</v>
      </c>
      <c r="P5" s="193"/>
      <c r="Q5" s="198">
        <v>21</v>
      </c>
      <c r="R5" s="199"/>
      <c r="S5" s="199" t="s">
        <v>3</v>
      </c>
      <c r="T5" s="199"/>
      <c r="U5" s="199">
        <v>15</v>
      </c>
      <c r="V5" s="202"/>
      <c r="W5" s="192">
        <f>IF(Q5&lt;U5,1,0)+IF(Q7&lt;U7,1,0)+IF(Q9&lt;U9,1,0)</f>
        <v>0</v>
      </c>
      <c r="X5" s="193"/>
      <c r="Y5" s="191" t="s">
        <v>344</v>
      </c>
      <c r="AA5" s="176" t="s">
        <v>295</v>
      </c>
      <c r="AB5" s="192">
        <f>IF(AD5&gt;AH5,1,0)+IF(AD7&gt;AH7,1,0)+IF(AD9&gt;AH9,1,0)</f>
        <v>0</v>
      </c>
      <c r="AC5" s="193"/>
      <c r="AD5" s="198">
        <v>18</v>
      </c>
      <c r="AE5" s="199"/>
      <c r="AF5" s="199" t="s">
        <v>688</v>
      </c>
      <c r="AG5" s="199"/>
      <c r="AH5" s="199">
        <v>21</v>
      </c>
      <c r="AI5" s="202"/>
      <c r="AJ5" s="192">
        <f>IF(AD5&lt;AH5,1,0)+IF(AD7&lt;AH7,1,0)+IF(AD9&lt;AH9,1,0)</f>
        <v>2</v>
      </c>
      <c r="AK5" s="193"/>
      <c r="AL5" s="191" t="s">
        <v>302</v>
      </c>
      <c r="AN5" s="176" t="s">
        <v>233</v>
      </c>
      <c r="AO5" s="192">
        <f>IF(AQ5&gt;AU5,1,0)+IF(AQ7&gt;AU7,1,0)+IF(AQ9&gt;AU9,1,0)</f>
        <v>2</v>
      </c>
      <c r="AP5" s="193"/>
      <c r="AQ5" s="198">
        <v>21</v>
      </c>
      <c r="AR5" s="199"/>
      <c r="AS5" s="199" t="s">
        <v>688</v>
      </c>
      <c r="AT5" s="199"/>
      <c r="AU5" s="199">
        <v>12</v>
      </c>
      <c r="AV5" s="202"/>
      <c r="AW5" s="192">
        <f>IF(AQ5&lt;AU5,1,0)+IF(AQ7&lt;AU7,1,0)+IF(AQ9&lt;AU9,1,0)</f>
        <v>0</v>
      </c>
      <c r="AX5" s="193"/>
      <c r="AY5" s="191" t="s">
        <v>88</v>
      </c>
      <c r="BA5" s="176" t="s">
        <v>428</v>
      </c>
      <c r="BB5" s="192">
        <f>IF(BD5&gt;BH5,1,0)+IF(BD7&gt;BH7,1,0)+IF(BD9&gt;BH9,1,0)</f>
        <v>2</v>
      </c>
      <c r="BC5" s="193"/>
      <c r="BD5" s="198">
        <v>21</v>
      </c>
      <c r="BE5" s="199"/>
      <c r="BF5" s="199" t="s">
        <v>3</v>
      </c>
      <c r="BG5" s="199"/>
      <c r="BH5" s="199">
        <v>15</v>
      </c>
      <c r="BI5" s="202"/>
      <c r="BJ5" s="192">
        <f>IF(BD5&lt;BH5,1,0)+IF(BD7&lt;BH7,1,0)+IF(BD9&lt;BH9,1,0)</f>
        <v>0</v>
      </c>
      <c r="BK5" s="193"/>
      <c r="BL5" s="191" t="s">
        <v>434</v>
      </c>
    </row>
    <row r="6" spans="1:64" ht="13.5" customHeight="1">
      <c r="A6" s="172"/>
      <c r="B6" s="194"/>
      <c r="C6" s="195"/>
      <c r="D6" s="175"/>
      <c r="E6" s="174"/>
      <c r="F6" s="174"/>
      <c r="G6" s="174"/>
      <c r="H6" s="174"/>
      <c r="I6" s="180"/>
      <c r="J6" s="194"/>
      <c r="K6" s="195"/>
      <c r="L6" s="184"/>
      <c r="N6" s="172"/>
      <c r="O6" s="194"/>
      <c r="P6" s="195"/>
      <c r="Q6" s="175"/>
      <c r="R6" s="174"/>
      <c r="S6" s="174"/>
      <c r="T6" s="174"/>
      <c r="U6" s="174"/>
      <c r="V6" s="180"/>
      <c r="W6" s="194"/>
      <c r="X6" s="195"/>
      <c r="Y6" s="184"/>
      <c r="AA6" s="172"/>
      <c r="AB6" s="194"/>
      <c r="AC6" s="195"/>
      <c r="AD6" s="175"/>
      <c r="AE6" s="174"/>
      <c r="AF6" s="174"/>
      <c r="AG6" s="174"/>
      <c r="AH6" s="174"/>
      <c r="AI6" s="180"/>
      <c r="AJ6" s="194"/>
      <c r="AK6" s="195"/>
      <c r="AL6" s="184"/>
      <c r="AN6" s="172"/>
      <c r="AO6" s="194"/>
      <c r="AP6" s="195"/>
      <c r="AQ6" s="175"/>
      <c r="AR6" s="174"/>
      <c r="AS6" s="174"/>
      <c r="AT6" s="174"/>
      <c r="AU6" s="174"/>
      <c r="AV6" s="180"/>
      <c r="AW6" s="194"/>
      <c r="AX6" s="195"/>
      <c r="AY6" s="184"/>
      <c r="BA6" s="172"/>
      <c r="BB6" s="194"/>
      <c r="BC6" s="195"/>
      <c r="BD6" s="175"/>
      <c r="BE6" s="174"/>
      <c r="BF6" s="174"/>
      <c r="BG6" s="174"/>
      <c r="BH6" s="174"/>
      <c r="BI6" s="180"/>
      <c r="BJ6" s="194"/>
      <c r="BK6" s="195"/>
      <c r="BL6" s="184"/>
    </row>
    <row r="7" spans="1:64" ht="13.5" customHeight="1">
      <c r="A7" s="172"/>
      <c r="B7" s="194"/>
      <c r="C7" s="195"/>
      <c r="D7" s="175">
        <v>21</v>
      </c>
      <c r="E7" s="174"/>
      <c r="F7" s="174" t="s">
        <v>3</v>
      </c>
      <c r="G7" s="174"/>
      <c r="H7" s="174">
        <v>15</v>
      </c>
      <c r="I7" s="180"/>
      <c r="J7" s="194"/>
      <c r="K7" s="195"/>
      <c r="L7" s="184"/>
      <c r="N7" s="172"/>
      <c r="O7" s="194"/>
      <c r="P7" s="195"/>
      <c r="Q7" s="175">
        <v>21</v>
      </c>
      <c r="R7" s="174"/>
      <c r="S7" s="174" t="s">
        <v>3</v>
      </c>
      <c r="T7" s="174"/>
      <c r="U7" s="174">
        <v>19</v>
      </c>
      <c r="V7" s="180"/>
      <c r="W7" s="194"/>
      <c r="X7" s="195"/>
      <c r="Y7" s="184"/>
      <c r="AA7" s="172"/>
      <c r="AB7" s="194"/>
      <c r="AC7" s="195"/>
      <c r="AD7" s="175">
        <v>13</v>
      </c>
      <c r="AE7" s="174"/>
      <c r="AF7" s="174" t="s">
        <v>688</v>
      </c>
      <c r="AG7" s="174"/>
      <c r="AH7" s="174">
        <v>21</v>
      </c>
      <c r="AI7" s="180"/>
      <c r="AJ7" s="194"/>
      <c r="AK7" s="195"/>
      <c r="AL7" s="184"/>
      <c r="AN7" s="172"/>
      <c r="AO7" s="194"/>
      <c r="AP7" s="195"/>
      <c r="AQ7" s="175">
        <v>21</v>
      </c>
      <c r="AR7" s="174"/>
      <c r="AS7" s="174" t="s">
        <v>688</v>
      </c>
      <c r="AT7" s="174"/>
      <c r="AU7" s="174">
        <v>13</v>
      </c>
      <c r="AV7" s="180"/>
      <c r="AW7" s="194"/>
      <c r="AX7" s="195"/>
      <c r="AY7" s="184"/>
      <c r="BA7" s="172"/>
      <c r="BB7" s="194"/>
      <c r="BC7" s="195"/>
      <c r="BD7" s="175">
        <v>21</v>
      </c>
      <c r="BE7" s="174"/>
      <c r="BF7" s="174" t="s">
        <v>3</v>
      </c>
      <c r="BG7" s="174"/>
      <c r="BH7" s="174">
        <v>13</v>
      </c>
      <c r="BI7" s="180"/>
      <c r="BJ7" s="194"/>
      <c r="BK7" s="195"/>
      <c r="BL7" s="184"/>
    </row>
    <row r="8" spans="1:64" ht="13.5" customHeight="1">
      <c r="A8" s="172" t="s">
        <v>323</v>
      </c>
      <c r="B8" s="194"/>
      <c r="C8" s="195"/>
      <c r="D8" s="175"/>
      <c r="E8" s="174"/>
      <c r="F8" s="174"/>
      <c r="G8" s="174"/>
      <c r="H8" s="174"/>
      <c r="I8" s="180"/>
      <c r="J8" s="194"/>
      <c r="K8" s="195"/>
      <c r="L8" s="184" t="s">
        <v>335</v>
      </c>
      <c r="N8" s="172" t="s">
        <v>338</v>
      </c>
      <c r="O8" s="194"/>
      <c r="P8" s="195"/>
      <c r="Q8" s="175"/>
      <c r="R8" s="174"/>
      <c r="S8" s="174"/>
      <c r="T8" s="174"/>
      <c r="U8" s="174"/>
      <c r="V8" s="180"/>
      <c r="W8" s="194"/>
      <c r="X8" s="195"/>
      <c r="Y8" s="184" t="s">
        <v>345</v>
      </c>
      <c r="AA8" s="172" t="s">
        <v>296</v>
      </c>
      <c r="AB8" s="194"/>
      <c r="AC8" s="195"/>
      <c r="AD8" s="175"/>
      <c r="AE8" s="174"/>
      <c r="AF8" s="174"/>
      <c r="AG8" s="174"/>
      <c r="AH8" s="174"/>
      <c r="AI8" s="180"/>
      <c r="AJ8" s="194"/>
      <c r="AK8" s="195"/>
      <c r="AL8" s="184" t="s">
        <v>303</v>
      </c>
      <c r="AN8" s="172" t="s">
        <v>234</v>
      </c>
      <c r="AO8" s="194"/>
      <c r="AP8" s="195"/>
      <c r="AQ8" s="175"/>
      <c r="AR8" s="174"/>
      <c r="AS8" s="174"/>
      <c r="AT8" s="174"/>
      <c r="AU8" s="174"/>
      <c r="AV8" s="180"/>
      <c r="AW8" s="194"/>
      <c r="AX8" s="195"/>
      <c r="AY8" s="184" t="s">
        <v>89</v>
      </c>
      <c r="BA8" s="172" t="s">
        <v>429</v>
      </c>
      <c r="BB8" s="194"/>
      <c r="BC8" s="195"/>
      <c r="BD8" s="175"/>
      <c r="BE8" s="174"/>
      <c r="BF8" s="174"/>
      <c r="BG8" s="174"/>
      <c r="BH8" s="174"/>
      <c r="BI8" s="180"/>
      <c r="BJ8" s="194"/>
      <c r="BK8" s="195"/>
      <c r="BL8" s="184" t="s">
        <v>435</v>
      </c>
    </row>
    <row r="9" spans="1:64" ht="13.5" customHeight="1">
      <c r="A9" s="172"/>
      <c r="B9" s="194"/>
      <c r="C9" s="195"/>
      <c r="D9" s="175"/>
      <c r="E9" s="174"/>
      <c r="F9" s="174" t="s">
        <v>3</v>
      </c>
      <c r="G9" s="174"/>
      <c r="H9" s="174"/>
      <c r="I9" s="180"/>
      <c r="J9" s="194"/>
      <c r="K9" s="195"/>
      <c r="L9" s="184"/>
      <c r="N9" s="172"/>
      <c r="O9" s="194"/>
      <c r="P9" s="195"/>
      <c r="Q9" s="175"/>
      <c r="R9" s="174"/>
      <c r="S9" s="174" t="s">
        <v>3</v>
      </c>
      <c r="T9" s="174"/>
      <c r="U9" s="174"/>
      <c r="V9" s="180"/>
      <c r="W9" s="194"/>
      <c r="X9" s="195"/>
      <c r="Y9" s="184"/>
      <c r="AA9" s="172"/>
      <c r="AB9" s="194"/>
      <c r="AC9" s="195"/>
      <c r="AD9" s="175"/>
      <c r="AE9" s="174"/>
      <c r="AF9" s="174" t="s">
        <v>688</v>
      </c>
      <c r="AG9" s="174"/>
      <c r="AH9" s="174"/>
      <c r="AI9" s="180"/>
      <c r="AJ9" s="194"/>
      <c r="AK9" s="195"/>
      <c r="AL9" s="184"/>
      <c r="AN9" s="172"/>
      <c r="AO9" s="194"/>
      <c r="AP9" s="195"/>
      <c r="AQ9" s="175"/>
      <c r="AR9" s="174"/>
      <c r="AS9" s="174" t="s">
        <v>688</v>
      </c>
      <c r="AT9" s="174"/>
      <c r="AU9" s="174"/>
      <c r="AV9" s="180"/>
      <c r="AW9" s="194"/>
      <c r="AX9" s="195"/>
      <c r="AY9" s="184"/>
      <c r="BA9" s="172"/>
      <c r="BB9" s="194"/>
      <c r="BC9" s="195"/>
      <c r="BD9" s="175"/>
      <c r="BE9" s="174"/>
      <c r="BF9" s="174" t="s">
        <v>3</v>
      </c>
      <c r="BG9" s="174"/>
      <c r="BH9" s="174"/>
      <c r="BI9" s="180"/>
      <c r="BJ9" s="194"/>
      <c r="BK9" s="195"/>
      <c r="BL9" s="184"/>
    </row>
    <row r="10" spans="1:64" ht="13.5" customHeight="1">
      <c r="A10" s="173"/>
      <c r="B10" s="196"/>
      <c r="C10" s="197"/>
      <c r="D10" s="183"/>
      <c r="E10" s="181"/>
      <c r="F10" s="181"/>
      <c r="G10" s="181"/>
      <c r="H10" s="181"/>
      <c r="I10" s="182"/>
      <c r="J10" s="196"/>
      <c r="K10" s="197"/>
      <c r="L10" s="185"/>
      <c r="N10" s="173"/>
      <c r="O10" s="196"/>
      <c r="P10" s="197"/>
      <c r="Q10" s="183"/>
      <c r="R10" s="181"/>
      <c r="S10" s="181"/>
      <c r="T10" s="181"/>
      <c r="U10" s="181"/>
      <c r="V10" s="182"/>
      <c r="W10" s="196"/>
      <c r="X10" s="197"/>
      <c r="Y10" s="185"/>
      <c r="AA10" s="173"/>
      <c r="AB10" s="196"/>
      <c r="AC10" s="197"/>
      <c r="AD10" s="183"/>
      <c r="AE10" s="181"/>
      <c r="AF10" s="181"/>
      <c r="AG10" s="181"/>
      <c r="AH10" s="181"/>
      <c r="AI10" s="182"/>
      <c r="AJ10" s="196"/>
      <c r="AK10" s="197"/>
      <c r="AL10" s="185"/>
      <c r="AN10" s="173"/>
      <c r="AO10" s="196"/>
      <c r="AP10" s="197"/>
      <c r="AQ10" s="183"/>
      <c r="AR10" s="181"/>
      <c r="AS10" s="181"/>
      <c r="AT10" s="181"/>
      <c r="AU10" s="181"/>
      <c r="AV10" s="182"/>
      <c r="AW10" s="196"/>
      <c r="AX10" s="197"/>
      <c r="AY10" s="185"/>
      <c r="BA10" s="173"/>
      <c r="BB10" s="196"/>
      <c r="BC10" s="197"/>
      <c r="BD10" s="183"/>
      <c r="BE10" s="181"/>
      <c r="BF10" s="181"/>
      <c r="BG10" s="181"/>
      <c r="BH10" s="181"/>
      <c r="BI10" s="182"/>
      <c r="BJ10" s="196"/>
      <c r="BK10" s="197"/>
      <c r="BL10" s="185"/>
    </row>
    <row r="11" spans="1:64" ht="14.25">
      <c r="A11" s="176" t="s">
        <v>1</v>
      </c>
      <c r="B11" s="177" t="s">
        <v>1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8"/>
      <c r="N11" s="176" t="s">
        <v>1</v>
      </c>
      <c r="O11" s="177" t="s">
        <v>1</v>
      </c>
      <c r="P11" s="177"/>
      <c r="Q11" s="177"/>
      <c r="R11" s="177"/>
      <c r="S11" s="177"/>
      <c r="T11" s="177"/>
      <c r="U11" s="177"/>
      <c r="V11" s="177"/>
      <c r="W11" s="177"/>
      <c r="X11" s="177"/>
      <c r="Y11" s="178"/>
      <c r="AA11" s="176" t="s">
        <v>690</v>
      </c>
      <c r="AB11" s="177" t="s">
        <v>690</v>
      </c>
      <c r="AC11" s="177"/>
      <c r="AD11" s="177"/>
      <c r="AE11" s="177"/>
      <c r="AF11" s="177"/>
      <c r="AG11" s="177"/>
      <c r="AH11" s="177"/>
      <c r="AI11" s="177"/>
      <c r="AJ11" s="177"/>
      <c r="AK11" s="177"/>
      <c r="AL11" s="178"/>
      <c r="AN11" s="176" t="s">
        <v>690</v>
      </c>
      <c r="AO11" s="177" t="s">
        <v>690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8"/>
      <c r="BA11" s="176" t="s">
        <v>1</v>
      </c>
      <c r="BB11" s="177" t="s">
        <v>1</v>
      </c>
      <c r="BC11" s="177"/>
      <c r="BD11" s="177"/>
      <c r="BE11" s="177"/>
      <c r="BF11" s="177"/>
      <c r="BG11" s="177"/>
      <c r="BH11" s="177"/>
      <c r="BI11" s="177"/>
      <c r="BJ11" s="177"/>
      <c r="BK11" s="177"/>
      <c r="BL11" s="178"/>
    </row>
    <row r="12" spans="1:64" ht="13.5" customHeight="1">
      <c r="A12" s="176" t="s">
        <v>324</v>
      </c>
      <c r="B12" s="192">
        <f>IF(D12&gt;H12,1,0)+IF(D14&gt;H14,1,0)+IF(D16&gt;H16,1,0)</f>
        <v>2</v>
      </c>
      <c r="C12" s="193"/>
      <c r="D12" s="198">
        <v>21</v>
      </c>
      <c r="E12" s="199"/>
      <c r="F12" s="199" t="s">
        <v>3</v>
      </c>
      <c r="G12" s="199"/>
      <c r="H12" s="199">
        <v>2</v>
      </c>
      <c r="I12" s="202"/>
      <c r="J12" s="192">
        <f>IF(D12&lt;H12,1,0)+IF(D14&lt;H14,1,0)+IF(D16&lt;H16,1,0)</f>
        <v>0</v>
      </c>
      <c r="K12" s="193"/>
      <c r="L12" s="191" t="s">
        <v>330</v>
      </c>
      <c r="N12" s="176" t="s">
        <v>339</v>
      </c>
      <c r="O12" s="192">
        <f>IF(Q12&gt;U12,1,0)+IF(Q14&gt;U14,1,0)+IF(Q16&gt;U16,1,0)</f>
        <v>0</v>
      </c>
      <c r="P12" s="193"/>
      <c r="Q12" s="198">
        <v>8</v>
      </c>
      <c r="R12" s="199"/>
      <c r="S12" s="199" t="s">
        <v>3</v>
      </c>
      <c r="T12" s="199"/>
      <c r="U12" s="199">
        <v>21</v>
      </c>
      <c r="V12" s="202"/>
      <c r="W12" s="192">
        <f>IF(Q12&lt;U12,1,0)+IF(Q14&lt;U14,1,0)+IF(Q16&lt;U16,1,0)</f>
        <v>2</v>
      </c>
      <c r="X12" s="193"/>
      <c r="Y12" s="191" t="s">
        <v>346</v>
      </c>
      <c r="AA12" s="176" t="s">
        <v>297</v>
      </c>
      <c r="AB12" s="192">
        <f>IF(AD12&gt;AH12,1,0)+IF(AD14&gt;AH14,1,0)+IF(AD16&gt;AH16,1,0)</f>
        <v>2</v>
      </c>
      <c r="AC12" s="193"/>
      <c r="AD12" s="198">
        <v>21</v>
      </c>
      <c r="AE12" s="199"/>
      <c r="AF12" s="199" t="s">
        <v>688</v>
      </c>
      <c r="AG12" s="199"/>
      <c r="AH12" s="199">
        <v>8</v>
      </c>
      <c r="AI12" s="202"/>
      <c r="AJ12" s="192">
        <f>IF(AD12&lt;AH12,1,0)+IF(AD14&lt;AH14,1,0)+IF(AD16&lt;AH16,1,0)</f>
        <v>0</v>
      </c>
      <c r="AK12" s="193"/>
      <c r="AL12" s="191" t="s">
        <v>304</v>
      </c>
      <c r="AN12" s="176" t="s">
        <v>235</v>
      </c>
      <c r="AO12" s="192">
        <f>IF(AQ12&gt;AU12,1,0)+IF(AQ14&gt;AU14,1,0)+IF(AQ16&gt;AU16,1,0)</f>
        <v>2</v>
      </c>
      <c r="AP12" s="193"/>
      <c r="AQ12" s="198">
        <v>21</v>
      </c>
      <c r="AR12" s="199"/>
      <c r="AS12" s="199" t="s">
        <v>688</v>
      </c>
      <c r="AT12" s="199"/>
      <c r="AU12" s="199">
        <v>6</v>
      </c>
      <c r="AV12" s="202"/>
      <c r="AW12" s="192">
        <f>IF(AQ12&lt;AU12,1,0)+IF(AQ14&lt;AU14,1,0)+IF(AQ16&lt;AU16,1,0)</f>
        <v>0</v>
      </c>
      <c r="AX12" s="193"/>
      <c r="AY12" s="191" t="s">
        <v>90</v>
      </c>
      <c r="BA12" s="176" t="s">
        <v>427</v>
      </c>
      <c r="BB12" s="192">
        <f>IF(BD12&gt;BH12,1,0)+IF(BD14&gt;BH14,1,0)+IF(BD16&gt;BH16,1,0)</f>
        <v>1</v>
      </c>
      <c r="BC12" s="193"/>
      <c r="BD12" s="198">
        <v>21</v>
      </c>
      <c r="BE12" s="199"/>
      <c r="BF12" s="199" t="s">
        <v>3</v>
      </c>
      <c r="BG12" s="199"/>
      <c r="BH12" s="199">
        <v>19</v>
      </c>
      <c r="BI12" s="202"/>
      <c r="BJ12" s="192">
        <f>IF(BD12&lt;BH12,1,0)+IF(BD14&lt;BH14,1,0)+IF(BD16&lt;BH16,1,0)</f>
        <v>2</v>
      </c>
      <c r="BK12" s="193"/>
      <c r="BL12" s="191" t="s">
        <v>436</v>
      </c>
    </row>
    <row r="13" spans="1:64" ht="13.5" customHeight="1">
      <c r="A13" s="172"/>
      <c r="B13" s="194"/>
      <c r="C13" s="195"/>
      <c r="D13" s="175"/>
      <c r="E13" s="174"/>
      <c r="F13" s="174"/>
      <c r="G13" s="174"/>
      <c r="H13" s="174"/>
      <c r="I13" s="180"/>
      <c r="J13" s="194"/>
      <c r="K13" s="195"/>
      <c r="L13" s="184"/>
      <c r="N13" s="172"/>
      <c r="O13" s="194"/>
      <c r="P13" s="195"/>
      <c r="Q13" s="175"/>
      <c r="R13" s="174"/>
      <c r="S13" s="174"/>
      <c r="T13" s="174"/>
      <c r="U13" s="174"/>
      <c r="V13" s="180"/>
      <c r="W13" s="194"/>
      <c r="X13" s="195"/>
      <c r="Y13" s="184"/>
      <c r="AA13" s="172"/>
      <c r="AB13" s="194"/>
      <c r="AC13" s="195"/>
      <c r="AD13" s="175"/>
      <c r="AE13" s="174"/>
      <c r="AF13" s="174"/>
      <c r="AG13" s="174"/>
      <c r="AH13" s="174"/>
      <c r="AI13" s="180"/>
      <c r="AJ13" s="194"/>
      <c r="AK13" s="195"/>
      <c r="AL13" s="184"/>
      <c r="AN13" s="172"/>
      <c r="AO13" s="194"/>
      <c r="AP13" s="195"/>
      <c r="AQ13" s="175"/>
      <c r="AR13" s="174"/>
      <c r="AS13" s="174"/>
      <c r="AT13" s="174"/>
      <c r="AU13" s="174"/>
      <c r="AV13" s="180"/>
      <c r="AW13" s="194"/>
      <c r="AX13" s="195"/>
      <c r="AY13" s="184"/>
      <c r="BA13" s="172"/>
      <c r="BB13" s="194"/>
      <c r="BC13" s="195"/>
      <c r="BD13" s="175"/>
      <c r="BE13" s="174"/>
      <c r="BF13" s="174"/>
      <c r="BG13" s="174"/>
      <c r="BH13" s="174"/>
      <c r="BI13" s="180"/>
      <c r="BJ13" s="194"/>
      <c r="BK13" s="195"/>
      <c r="BL13" s="184"/>
    </row>
    <row r="14" spans="1:64" ht="13.5" customHeight="1">
      <c r="A14" s="172"/>
      <c r="B14" s="194"/>
      <c r="C14" s="195"/>
      <c r="D14" s="175">
        <v>21</v>
      </c>
      <c r="E14" s="174"/>
      <c r="F14" s="174" t="s">
        <v>3</v>
      </c>
      <c r="G14" s="174"/>
      <c r="H14" s="174">
        <v>7</v>
      </c>
      <c r="I14" s="180"/>
      <c r="J14" s="194"/>
      <c r="K14" s="195"/>
      <c r="L14" s="184"/>
      <c r="N14" s="172"/>
      <c r="O14" s="194"/>
      <c r="P14" s="195"/>
      <c r="Q14" s="175">
        <v>15</v>
      </c>
      <c r="R14" s="174"/>
      <c r="S14" s="174" t="s">
        <v>3</v>
      </c>
      <c r="T14" s="174"/>
      <c r="U14" s="174">
        <v>21</v>
      </c>
      <c r="V14" s="180"/>
      <c r="W14" s="194"/>
      <c r="X14" s="195"/>
      <c r="Y14" s="184"/>
      <c r="AA14" s="172"/>
      <c r="AB14" s="194"/>
      <c r="AC14" s="195"/>
      <c r="AD14" s="175">
        <v>21</v>
      </c>
      <c r="AE14" s="174"/>
      <c r="AF14" s="174" t="s">
        <v>688</v>
      </c>
      <c r="AG14" s="174"/>
      <c r="AH14" s="174">
        <v>9</v>
      </c>
      <c r="AI14" s="180"/>
      <c r="AJ14" s="194"/>
      <c r="AK14" s="195"/>
      <c r="AL14" s="184"/>
      <c r="AN14" s="172"/>
      <c r="AO14" s="194"/>
      <c r="AP14" s="195"/>
      <c r="AQ14" s="175">
        <v>21</v>
      </c>
      <c r="AR14" s="174"/>
      <c r="AS14" s="174" t="s">
        <v>688</v>
      </c>
      <c r="AT14" s="174"/>
      <c r="AU14" s="174">
        <v>8</v>
      </c>
      <c r="AV14" s="180"/>
      <c r="AW14" s="194"/>
      <c r="AX14" s="195"/>
      <c r="AY14" s="184"/>
      <c r="BA14" s="172"/>
      <c r="BB14" s="194"/>
      <c r="BC14" s="195"/>
      <c r="BD14" s="175">
        <v>12</v>
      </c>
      <c r="BE14" s="174"/>
      <c r="BF14" s="174" t="s">
        <v>3</v>
      </c>
      <c r="BG14" s="174"/>
      <c r="BH14" s="174">
        <v>21</v>
      </c>
      <c r="BI14" s="180"/>
      <c r="BJ14" s="194"/>
      <c r="BK14" s="195"/>
      <c r="BL14" s="184"/>
    </row>
    <row r="15" spans="1:64" ht="13.5" customHeight="1">
      <c r="A15" s="172" t="s">
        <v>325</v>
      </c>
      <c r="B15" s="194"/>
      <c r="C15" s="195"/>
      <c r="D15" s="175"/>
      <c r="E15" s="174"/>
      <c r="F15" s="174"/>
      <c r="G15" s="174"/>
      <c r="H15" s="174"/>
      <c r="I15" s="180"/>
      <c r="J15" s="194"/>
      <c r="K15" s="195"/>
      <c r="L15" s="184" t="s">
        <v>336</v>
      </c>
      <c r="N15" s="172" t="s">
        <v>340</v>
      </c>
      <c r="O15" s="194"/>
      <c r="P15" s="195"/>
      <c r="Q15" s="175"/>
      <c r="R15" s="174"/>
      <c r="S15" s="174"/>
      <c r="T15" s="174"/>
      <c r="U15" s="174"/>
      <c r="V15" s="180"/>
      <c r="W15" s="194"/>
      <c r="X15" s="195"/>
      <c r="Y15" s="184" t="s">
        <v>347</v>
      </c>
      <c r="AA15" s="172" t="s">
        <v>298</v>
      </c>
      <c r="AB15" s="194"/>
      <c r="AC15" s="195"/>
      <c r="AD15" s="175"/>
      <c r="AE15" s="174"/>
      <c r="AF15" s="174"/>
      <c r="AG15" s="174"/>
      <c r="AH15" s="174"/>
      <c r="AI15" s="180"/>
      <c r="AJ15" s="194"/>
      <c r="AK15" s="195"/>
      <c r="AL15" s="184" t="s">
        <v>305</v>
      </c>
      <c r="AN15" s="172" t="s">
        <v>236</v>
      </c>
      <c r="AO15" s="194"/>
      <c r="AP15" s="195"/>
      <c r="AQ15" s="175"/>
      <c r="AR15" s="174"/>
      <c r="AS15" s="174"/>
      <c r="AT15" s="174"/>
      <c r="AU15" s="174"/>
      <c r="AV15" s="180"/>
      <c r="AW15" s="194"/>
      <c r="AX15" s="195"/>
      <c r="AY15" s="184" t="s">
        <v>91</v>
      </c>
      <c r="BA15" s="172" t="s">
        <v>430</v>
      </c>
      <c r="BB15" s="194"/>
      <c r="BC15" s="195"/>
      <c r="BD15" s="175"/>
      <c r="BE15" s="174"/>
      <c r="BF15" s="174"/>
      <c r="BG15" s="174"/>
      <c r="BH15" s="174"/>
      <c r="BI15" s="180"/>
      <c r="BJ15" s="194"/>
      <c r="BK15" s="195"/>
      <c r="BL15" s="184" t="s">
        <v>437</v>
      </c>
    </row>
    <row r="16" spans="1:64" ht="13.5" customHeight="1">
      <c r="A16" s="172"/>
      <c r="B16" s="194"/>
      <c r="C16" s="195"/>
      <c r="D16" s="175"/>
      <c r="E16" s="174"/>
      <c r="F16" s="174" t="s">
        <v>3</v>
      </c>
      <c r="G16" s="174"/>
      <c r="H16" s="174"/>
      <c r="I16" s="180"/>
      <c r="J16" s="194"/>
      <c r="K16" s="195"/>
      <c r="L16" s="184"/>
      <c r="N16" s="172"/>
      <c r="O16" s="194"/>
      <c r="P16" s="195"/>
      <c r="Q16" s="175"/>
      <c r="R16" s="174"/>
      <c r="S16" s="174" t="s">
        <v>3</v>
      </c>
      <c r="T16" s="174"/>
      <c r="U16" s="174"/>
      <c r="V16" s="180"/>
      <c r="W16" s="194"/>
      <c r="X16" s="195"/>
      <c r="Y16" s="184"/>
      <c r="AA16" s="172"/>
      <c r="AB16" s="194"/>
      <c r="AC16" s="195"/>
      <c r="AD16" s="175"/>
      <c r="AE16" s="174"/>
      <c r="AF16" s="174" t="s">
        <v>688</v>
      </c>
      <c r="AG16" s="174"/>
      <c r="AH16" s="174"/>
      <c r="AI16" s="180"/>
      <c r="AJ16" s="194"/>
      <c r="AK16" s="195"/>
      <c r="AL16" s="184"/>
      <c r="AN16" s="172"/>
      <c r="AO16" s="194"/>
      <c r="AP16" s="195"/>
      <c r="AQ16" s="175"/>
      <c r="AR16" s="174"/>
      <c r="AS16" s="174" t="s">
        <v>688</v>
      </c>
      <c r="AT16" s="174"/>
      <c r="AU16" s="174"/>
      <c r="AV16" s="180"/>
      <c r="AW16" s="194"/>
      <c r="AX16" s="195"/>
      <c r="AY16" s="184"/>
      <c r="BA16" s="172"/>
      <c r="BB16" s="194"/>
      <c r="BC16" s="195"/>
      <c r="BD16" s="175">
        <v>13</v>
      </c>
      <c r="BE16" s="174"/>
      <c r="BF16" s="174" t="s">
        <v>3</v>
      </c>
      <c r="BG16" s="174"/>
      <c r="BH16" s="174">
        <v>21</v>
      </c>
      <c r="BI16" s="180"/>
      <c r="BJ16" s="194"/>
      <c r="BK16" s="195"/>
      <c r="BL16" s="184"/>
    </row>
    <row r="17" spans="1:64" ht="13.5" customHeight="1">
      <c r="A17" s="173"/>
      <c r="B17" s="196"/>
      <c r="C17" s="197"/>
      <c r="D17" s="183"/>
      <c r="E17" s="181"/>
      <c r="F17" s="181"/>
      <c r="G17" s="181"/>
      <c r="H17" s="181"/>
      <c r="I17" s="182"/>
      <c r="J17" s="196"/>
      <c r="K17" s="197"/>
      <c r="L17" s="185"/>
      <c r="N17" s="173"/>
      <c r="O17" s="196"/>
      <c r="P17" s="197"/>
      <c r="Q17" s="183"/>
      <c r="R17" s="181"/>
      <c r="S17" s="181"/>
      <c r="T17" s="181"/>
      <c r="U17" s="181"/>
      <c r="V17" s="182"/>
      <c r="W17" s="196"/>
      <c r="X17" s="197"/>
      <c r="Y17" s="185"/>
      <c r="AA17" s="173"/>
      <c r="AB17" s="196"/>
      <c r="AC17" s="197"/>
      <c r="AD17" s="183"/>
      <c r="AE17" s="181"/>
      <c r="AF17" s="181"/>
      <c r="AG17" s="181"/>
      <c r="AH17" s="181"/>
      <c r="AI17" s="182"/>
      <c r="AJ17" s="196"/>
      <c r="AK17" s="197"/>
      <c r="AL17" s="185"/>
      <c r="AN17" s="173"/>
      <c r="AO17" s="196"/>
      <c r="AP17" s="197"/>
      <c r="AQ17" s="183"/>
      <c r="AR17" s="181"/>
      <c r="AS17" s="181"/>
      <c r="AT17" s="181"/>
      <c r="AU17" s="181"/>
      <c r="AV17" s="182"/>
      <c r="AW17" s="196"/>
      <c r="AX17" s="197"/>
      <c r="AY17" s="185"/>
      <c r="BA17" s="173"/>
      <c r="BB17" s="196"/>
      <c r="BC17" s="197"/>
      <c r="BD17" s="183"/>
      <c r="BE17" s="181"/>
      <c r="BF17" s="181"/>
      <c r="BG17" s="181"/>
      <c r="BH17" s="181"/>
      <c r="BI17" s="182"/>
      <c r="BJ17" s="196"/>
      <c r="BK17" s="197"/>
      <c r="BL17" s="185"/>
    </row>
    <row r="18" spans="1:64" ht="14.25">
      <c r="A18" s="176" t="s">
        <v>2</v>
      </c>
      <c r="B18" s="177" t="s">
        <v>2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8"/>
      <c r="N18" s="176" t="s">
        <v>2</v>
      </c>
      <c r="O18" s="177" t="s">
        <v>2</v>
      </c>
      <c r="P18" s="177"/>
      <c r="Q18" s="177"/>
      <c r="R18" s="177"/>
      <c r="S18" s="177"/>
      <c r="T18" s="177"/>
      <c r="U18" s="177"/>
      <c r="V18" s="177"/>
      <c r="W18" s="177"/>
      <c r="X18" s="177"/>
      <c r="Y18" s="178"/>
      <c r="AA18" s="176" t="s">
        <v>691</v>
      </c>
      <c r="AB18" s="177" t="s">
        <v>691</v>
      </c>
      <c r="AC18" s="177"/>
      <c r="AD18" s="177"/>
      <c r="AE18" s="177"/>
      <c r="AF18" s="177"/>
      <c r="AG18" s="177"/>
      <c r="AH18" s="177"/>
      <c r="AI18" s="177"/>
      <c r="AJ18" s="177"/>
      <c r="AK18" s="177"/>
      <c r="AL18" s="178"/>
      <c r="AN18" s="176" t="s">
        <v>691</v>
      </c>
      <c r="AO18" s="177" t="s">
        <v>691</v>
      </c>
      <c r="AP18" s="177"/>
      <c r="AQ18" s="177"/>
      <c r="AR18" s="177"/>
      <c r="AS18" s="177"/>
      <c r="AT18" s="177"/>
      <c r="AU18" s="177"/>
      <c r="AV18" s="177"/>
      <c r="AW18" s="177"/>
      <c r="AX18" s="177"/>
      <c r="AY18" s="178"/>
      <c r="BA18" s="176" t="s">
        <v>2</v>
      </c>
      <c r="BB18" s="177" t="s">
        <v>2</v>
      </c>
      <c r="BC18" s="177"/>
      <c r="BD18" s="177"/>
      <c r="BE18" s="177"/>
      <c r="BF18" s="177"/>
      <c r="BG18" s="177"/>
      <c r="BH18" s="177"/>
      <c r="BI18" s="177"/>
      <c r="BJ18" s="177"/>
      <c r="BK18" s="177"/>
      <c r="BL18" s="178"/>
    </row>
    <row r="19" spans="1:64" ht="13.5" customHeight="1">
      <c r="A19" s="176" t="s">
        <v>326</v>
      </c>
      <c r="B19" s="192">
        <f>IF(D19&gt;H19,1,0)+IF(D21&gt;H21,1,0)+IF(D23&gt;H23,1,0)</f>
        <v>2</v>
      </c>
      <c r="C19" s="193"/>
      <c r="D19" s="198">
        <v>21</v>
      </c>
      <c r="E19" s="199"/>
      <c r="F19" s="199" t="s">
        <v>3</v>
      </c>
      <c r="G19" s="199"/>
      <c r="H19" s="199">
        <v>15</v>
      </c>
      <c r="I19" s="202"/>
      <c r="J19" s="192">
        <f>IF(D19&lt;H19,1,0)+IF(D21&lt;H21,1,0)+IF(D23&lt;H23,1,0)</f>
        <v>0</v>
      </c>
      <c r="K19" s="193"/>
      <c r="L19" s="191" t="s">
        <v>276</v>
      </c>
      <c r="N19" s="176" t="s">
        <v>341</v>
      </c>
      <c r="O19" s="192">
        <f>IF(Q19&gt;U19,1,0)+IF(Q21&gt;U21,1,0)+IF(Q23&gt;U23,1,0)</f>
        <v>2</v>
      </c>
      <c r="P19" s="193"/>
      <c r="Q19" s="198">
        <v>21</v>
      </c>
      <c r="R19" s="199"/>
      <c r="S19" s="199" t="s">
        <v>3</v>
      </c>
      <c r="T19" s="199"/>
      <c r="U19" s="199">
        <v>13</v>
      </c>
      <c r="V19" s="202"/>
      <c r="W19" s="192">
        <f>IF(Q19&lt;U19,1,0)+IF(Q21&lt;U21,1,0)+IF(Q23&lt;U23,1,0)</f>
        <v>0</v>
      </c>
      <c r="X19" s="193"/>
      <c r="Y19" s="191" t="s">
        <v>348</v>
      </c>
      <c r="AA19" s="176" t="s">
        <v>299</v>
      </c>
      <c r="AB19" s="192">
        <f>IF(AD19&gt;AH19,1,0)+IF(AD21&gt;AH21,1,0)+IF(AD23&gt;AH23,1,0)</f>
        <v>2</v>
      </c>
      <c r="AC19" s="193"/>
      <c r="AD19" s="198">
        <v>21</v>
      </c>
      <c r="AE19" s="199"/>
      <c r="AF19" s="199" t="s">
        <v>688</v>
      </c>
      <c r="AG19" s="199"/>
      <c r="AH19" s="199">
        <v>12</v>
      </c>
      <c r="AI19" s="202"/>
      <c r="AJ19" s="192">
        <f>IF(AD19&lt;AH19,1,0)+IF(AD21&lt;AH21,1,0)+IF(AD23&lt;AH23,1,0)</f>
        <v>0</v>
      </c>
      <c r="AK19" s="193"/>
      <c r="AL19" s="191" t="s">
        <v>306</v>
      </c>
      <c r="AN19" s="176" t="s">
        <v>232</v>
      </c>
      <c r="AO19" s="192">
        <f>IF(AQ19&gt;AU19,1,0)+IF(AQ21&gt;AU21,1,0)+IF(AQ23&gt;AU23,1,0)</f>
        <v>2</v>
      </c>
      <c r="AP19" s="193"/>
      <c r="AQ19" s="198">
        <v>21</v>
      </c>
      <c r="AR19" s="199"/>
      <c r="AS19" s="199" t="s">
        <v>688</v>
      </c>
      <c r="AT19" s="199"/>
      <c r="AU19" s="199">
        <v>12</v>
      </c>
      <c r="AV19" s="202"/>
      <c r="AW19" s="192">
        <f>IF(AQ19&lt;AU19,1,0)+IF(AQ21&lt;AU21,1,0)+IF(AQ23&lt;AU23,1,0)</f>
        <v>0</v>
      </c>
      <c r="AX19" s="193"/>
      <c r="AY19" s="191" t="s">
        <v>93</v>
      </c>
      <c r="BA19" s="176" t="s">
        <v>431</v>
      </c>
      <c r="BB19" s="192">
        <f>IF(BD19&gt;BH19,1,0)+IF(BD21&gt;BH21,1,0)+IF(BD23&gt;BH23,1,0)</f>
        <v>2</v>
      </c>
      <c r="BC19" s="193"/>
      <c r="BD19" s="198">
        <v>21</v>
      </c>
      <c r="BE19" s="199"/>
      <c r="BF19" s="199" t="s">
        <v>3</v>
      </c>
      <c r="BG19" s="199"/>
      <c r="BH19" s="199">
        <v>13</v>
      </c>
      <c r="BI19" s="202"/>
      <c r="BJ19" s="192">
        <f>IF(BD19&lt;BH19,1,0)+IF(BD21&lt;BH21,1,0)+IF(BD23&lt;BH23,1,0)</f>
        <v>1</v>
      </c>
      <c r="BK19" s="193"/>
      <c r="BL19" s="191" t="s">
        <v>438</v>
      </c>
    </row>
    <row r="20" spans="1:64" ht="13.5" customHeight="1">
      <c r="A20" s="172"/>
      <c r="B20" s="194"/>
      <c r="C20" s="195"/>
      <c r="D20" s="175"/>
      <c r="E20" s="174"/>
      <c r="F20" s="174"/>
      <c r="G20" s="174"/>
      <c r="H20" s="174"/>
      <c r="I20" s="180"/>
      <c r="J20" s="194"/>
      <c r="K20" s="195"/>
      <c r="L20" s="184"/>
      <c r="N20" s="172"/>
      <c r="O20" s="194"/>
      <c r="P20" s="195"/>
      <c r="Q20" s="175"/>
      <c r="R20" s="174"/>
      <c r="S20" s="174"/>
      <c r="T20" s="174"/>
      <c r="U20" s="174"/>
      <c r="V20" s="180"/>
      <c r="W20" s="194"/>
      <c r="X20" s="195"/>
      <c r="Y20" s="184"/>
      <c r="AA20" s="172"/>
      <c r="AB20" s="194"/>
      <c r="AC20" s="195"/>
      <c r="AD20" s="175"/>
      <c r="AE20" s="174"/>
      <c r="AF20" s="174"/>
      <c r="AG20" s="174"/>
      <c r="AH20" s="174"/>
      <c r="AI20" s="180"/>
      <c r="AJ20" s="194"/>
      <c r="AK20" s="195"/>
      <c r="AL20" s="184"/>
      <c r="AN20" s="172"/>
      <c r="AO20" s="194"/>
      <c r="AP20" s="195"/>
      <c r="AQ20" s="175"/>
      <c r="AR20" s="174"/>
      <c r="AS20" s="174"/>
      <c r="AT20" s="174"/>
      <c r="AU20" s="174"/>
      <c r="AV20" s="180"/>
      <c r="AW20" s="194"/>
      <c r="AX20" s="195"/>
      <c r="AY20" s="184"/>
      <c r="BA20" s="172"/>
      <c r="BB20" s="194"/>
      <c r="BC20" s="195"/>
      <c r="BD20" s="175"/>
      <c r="BE20" s="174"/>
      <c r="BF20" s="174"/>
      <c r="BG20" s="174"/>
      <c r="BH20" s="174"/>
      <c r="BI20" s="180"/>
      <c r="BJ20" s="194"/>
      <c r="BK20" s="195"/>
      <c r="BL20" s="184"/>
    </row>
    <row r="21" spans="1:64" ht="13.5" customHeight="1">
      <c r="A21" s="172"/>
      <c r="B21" s="194"/>
      <c r="C21" s="195"/>
      <c r="D21" s="175">
        <v>21</v>
      </c>
      <c r="E21" s="174"/>
      <c r="F21" s="174" t="s">
        <v>3</v>
      </c>
      <c r="G21" s="174"/>
      <c r="H21" s="174">
        <v>14</v>
      </c>
      <c r="I21" s="180"/>
      <c r="J21" s="194"/>
      <c r="K21" s="195"/>
      <c r="L21" s="184"/>
      <c r="N21" s="172"/>
      <c r="O21" s="194"/>
      <c r="P21" s="195"/>
      <c r="Q21" s="175">
        <v>21</v>
      </c>
      <c r="R21" s="174"/>
      <c r="S21" s="174" t="s">
        <v>3</v>
      </c>
      <c r="T21" s="174"/>
      <c r="U21" s="174">
        <v>10</v>
      </c>
      <c r="V21" s="180"/>
      <c r="W21" s="194"/>
      <c r="X21" s="195"/>
      <c r="Y21" s="184"/>
      <c r="AA21" s="172"/>
      <c r="AB21" s="194"/>
      <c r="AC21" s="195"/>
      <c r="AD21" s="175">
        <v>21</v>
      </c>
      <c r="AE21" s="174"/>
      <c r="AF21" s="174" t="s">
        <v>688</v>
      </c>
      <c r="AG21" s="174"/>
      <c r="AH21" s="174">
        <v>13</v>
      </c>
      <c r="AI21" s="180"/>
      <c r="AJ21" s="194"/>
      <c r="AK21" s="195"/>
      <c r="AL21" s="184"/>
      <c r="AN21" s="172"/>
      <c r="AO21" s="194"/>
      <c r="AP21" s="195"/>
      <c r="AQ21" s="175">
        <v>21</v>
      </c>
      <c r="AR21" s="174"/>
      <c r="AS21" s="174" t="s">
        <v>688</v>
      </c>
      <c r="AT21" s="174"/>
      <c r="AU21" s="174">
        <v>9</v>
      </c>
      <c r="AV21" s="180"/>
      <c r="AW21" s="194"/>
      <c r="AX21" s="195"/>
      <c r="AY21" s="184"/>
      <c r="BA21" s="172"/>
      <c r="BB21" s="194"/>
      <c r="BC21" s="195"/>
      <c r="BD21" s="175">
        <v>29</v>
      </c>
      <c r="BE21" s="174"/>
      <c r="BF21" s="174" t="s">
        <v>3</v>
      </c>
      <c r="BG21" s="174"/>
      <c r="BH21" s="174">
        <v>30</v>
      </c>
      <c r="BI21" s="180"/>
      <c r="BJ21" s="194"/>
      <c r="BK21" s="195"/>
      <c r="BL21" s="184"/>
    </row>
    <row r="22" spans="1:64" ht="13.5" customHeight="1">
      <c r="A22" s="172" t="s">
        <v>327</v>
      </c>
      <c r="B22" s="194"/>
      <c r="C22" s="195"/>
      <c r="D22" s="175"/>
      <c r="E22" s="174"/>
      <c r="F22" s="174"/>
      <c r="G22" s="174"/>
      <c r="H22" s="174"/>
      <c r="I22" s="180"/>
      <c r="J22" s="194"/>
      <c r="K22" s="195"/>
      <c r="L22" s="184" t="s">
        <v>331</v>
      </c>
      <c r="N22" s="172" t="s">
        <v>342</v>
      </c>
      <c r="O22" s="194"/>
      <c r="P22" s="195"/>
      <c r="Q22" s="175"/>
      <c r="R22" s="174"/>
      <c r="S22" s="174"/>
      <c r="T22" s="174"/>
      <c r="U22" s="174"/>
      <c r="V22" s="180"/>
      <c r="W22" s="194"/>
      <c r="X22" s="195"/>
      <c r="Y22" s="184" t="s">
        <v>349</v>
      </c>
      <c r="AA22" s="172" t="s">
        <v>300</v>
      </c>
      <c r="AB22" s="194"/>
      <c r="AC22" s="195"/>
      <c r="AD22" s="175"/>
      <c r="AE22" s="174"/>
      <c r="AF22" s="174"/>
      <c r="AG22" s="174"/>
      <c r="AH22" s="174"/>
      <c r="AI22" s="180"/>
      <c r="AJ22" s="194"/>
      <c r="AK22" s="195"/>
      <c r="AL22" s="184" t="s">
        <v>307</v>
      </c>
      <c r="AN22" s="172" t="s">
        <v>237</v>
      </c>
      <c r="AO22" s="194"/>
      <c r="AP22" s="195"/>
      <c r="AQ22" s="175"/>
      <c r="AR22" s="174"/>
      <c r="AS22" s="174"/>
      <c r="AT22" s="174"/>
      <c r="AU22" s="174"/>
      <c r="AV22" s="180"/>
      <c r="AW22" s="194"/>
      <c r="AX22" s="195"/>
      <c r="AY22" s="184" t="s">
        <v>92</v>
      </c>
      <c r="BA22" s="172" t="s">
        <v>432</v>
      </c>
      <c r="BB22" s="194"/>
      <c r="BC22" s="195"/>
      <c r="BD22" s="175"/>
      <c r="BE22" s="174"/>
      <c r="BF22" s="174"/>
      <c r="BG22" s="174"/>
      <c r="BH22" s="174"/>
      <c r="BI22" s="180"/>
      <c r="BJ22" s="194"/>
      <c r="BK22" s="195"/>
      <c r="BL22" s="184" t="s">
        <v>439</v>
      </c>
    </row>
    <row r="23" spans="1:64" ht="13.5" customHeight="1">
      <c r="A23" s="172"/>
      <c r="B23" s="194"/>
      <c r="C23" s="195"/>
      <c r="D23" s="175"/>
      <c r="E23" s="174"/>
      <c r="F23" s="174" t="s">
        <v>3</v>
      </c>
      <c r="G23" s="174"/>
      <c r="H23" s="174"/>
      <c r="I23" s="180"/>
      <c r="J23" s="194"/>
      <c r="K23" s="195"/>
      <c r="L23" s="184"/>
      <c r="N23" s="172"/>
      <c r="O23" s="194"/>
      <c r="P23" s="195"/>
      <c r="Q23" s="175"/>
      <c r="R23" s="174"/>
      <c r="S23" s="174" t="s">
        <v>3</v>
      </c>
      <c r="T23" s="174"/>
      <c r="U23" s="174"/>
      <c r="V23" s="180"/>
      <c r="W23" s="194"/>
      <c r="X23" s="195"/>
      <c r="Y23" s="184"/>
      <c r="AA23" s="172"/>
      <c r="AB23" s="194"/>
      <c r="AC23" s="195"/>
      <c r="AD23" s="175"/>
      <c r="AE23" s="174"/>
      <c r="AF23" s="174" t="s">
        <v>688</v>
      </c>
      <c r="AG23" s="174"/>
      <c r="AH23" s="174"/>
      <c r="AI23" s="180"/>
      <c r="AJ23" s="194"/>
      <c r="AK23" s="195"/>
      <c r="AL23" s="184"/>
      <c r="AN23" s="172"/>
      <c r="AO23" s="194"/>
      <c r="AP23" s="195"/>
      <c r="AQ23" s="175"/>
      <c r="AR23" s="174"/>
      <c r="AS23" s="174" t="s">
        <v>688</v>
      </c>
      <c r="AT23" s="174"/>
      <c r="AU23" s="174"/>
      <c r="AV23" s="180"/>
      <c r="AW23" s="194"/>
      <c r="AX23" s="195"/>
      <c r="AY23" s="184"/>
      <c r="BA23" s="172"/>
      <c r="BB23" s="194"/>
      <c r="BC23" s="195"/>
      <c r="BD23" s="175">
        <v>21</v>
      </c>
      <c r="BE23" s="174"/>
      <c r="BF23" s="174" t="s">
        <v>3</v>
      </c>
      <c r="BG23" s="174"/>
      <c r="BH23" s="174">
        <v>16</v>
      </c>
      <c r="BI23" s="180"/>
      <c r="BJ23" s="194"/>
      <c r="BK23" s="195"/>
      <c r="BL23" s="184"/>
    </row>
    <row r="24" spans="1:64" ht="14.25" customHeight="1" thickBot="1">
      <c r="A24" s="190"/>
      <c r="B24" s="200"/>
      <c r="C24" s="201"/>
      <c r="D24" s="188"/>
      <c r="E24" s="186"/>
      <c r="F24" s="186"/>
      <c r="G24" s="186"/>
      <c r="H24" s="186"/>
      <c r="I24" s="187"/>
      <c r="J24" s="200"/>
      <c r="K24" s="201"/>
      <c r="L24" s="189"/>
      <c r="N24" s="190"/>
      <c r="O24" s="200"/>
      <c r="P24" s="201"/>
      <c r="Q24" s="188"/>
      <c r="R24" s="186"/>
      <c r="S24" s="186"/>
      <c r="T24" s="186"/>
      <c r="U24" s="186"/>
      <c r="V24" s="187"/>
      <c r="W24" s="200"/>
      <c r="X24" s="201"/>
      <c r="Y24" s="189"/>
      <c r="AA24" s="190"/>
      <c r="AB24" s="200"/>
      <c r="AC24" s="201"/>
      <c r="AD24" s="188"/>
      <c r="AE24" s="186"/>
      <c r="AF24" s="186"/>
      <c r="AG24" s="186"/>
      <c r="AH24" s="186"/>
      <c r="AI24" s="187"/>
      <c r="AJ24" s="200"/>
      <c r="AK24" s="201"/>
      <c r="AL24" s="189"/>
      <c r="AN24" s="190"/>
      <c r="AO24" s="200"/>
      <c r="AP24" s="201"/>
      <c r="AQ24" s="188"/>
      <c r="AR24" s="186"/>
      <c r="AS24" s="186"/>
      <c r="AT24" s="186"/>
      <c r="AU24" s="186"/>
      <c r="AV24" s="187"/>
      <c r="AW24" s="200"/>
      <c r="AX24" s="201"/>
      <c r="AY24" s="189"/>
      <c r="BA24" s="190"/>
      <c r="BB24" s="200"/>
      <c r="BC24" s="201"/>
      <c r="BD24" s="188"/>
      <c r="BE24" s="186"/>
      <c r="BF24" s="186"/>
      <c r="BG24" s="186"/>
      <c r="BH24" s="186"/>
      <c r="BI24" s="187"/>
      <c r="BJ24" s="200"/>
      <c r="BK24" s="201"/>
      <c r="BL24" s="189"/>
    </row>
    <row r="25" spans="1:53" ht="13.5" customHeight="1">
      <c r="A25" s="9"/>
      <c r="N25" s="9"/>
      <c r="AA25" s="9"/>
      <c r="AN25" s="9"/>
      <c r="BA25" s="9"/>
    </row>
    <row r="26" spans="1:64" ht="15" thickBot="1">
      <c r="A26" s="179" t="str">
        <f>"1部　試合番号"&amp;ROUNDUP(ROW()/25,0)</f>
        <v>1部　試合番号2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N26" s="179" t="str">
        <f>"２部　試合番号"&amp;ROUNDUP(ROW()/25,0)</f>
        <v>２部　試合番号2</v>
      </c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AA26" s="179" t="str">
        <f>"３部　試合番号"&amp;ROUNDUP(ROW()/25,0)</f>
        <v>３部　試合番号2</v>
      </c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N26" s="179" t="str">
        <f>"４部　試合番号"&amp;ROUNDUP(ROW()/25,0)</f>
        <v>４部　試合番号2</v>
      </c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BA26" s="179" t="str">
        <f>"５部　試合番号"&amp;ROUNDUP(ROW()/25,0)</f>
        <v>５部　試合番号2</v>
      </c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</row>
    <row r="27" spans="1:64" ht="14.25" customHeight="1">
      <c r="A27" s="83" t="s">
        <v>343</v>
      </c>
      <c r="B27" s="203">
        <f>IF(B30&gt;J30,1)+IF(B37&gt;J37,1)+IF(B44&gt;J44,1)</f>
        <v>1</v>
      </c>
      <c r="C27" s="204"/>
      <c r="D27" s="204"/>
      <c r="E27" s="204"/>
      <c r="F27" s="204" t="s">
        <v>3</v>
      </c>
      <c r="G27" s="204"/>
      <c r="H27" s="204">
        <f>IF(B30&lt;J30,1)+IF(B37&lt;J37,1)+IF(B44&lt;J44,1)</f>
        <v>2</v>
      </c>
      <c r="I27" s="204"/>
      <c r="J27" s="204"/>
      <c r="K27" s="207"/>
      <c r="L27" s="84" t="s">
        <v>469</v>
      </c>
      <c r="N27" s="83" t="s">
        <v>362</v>
      </c>
      <c r="O27" s="203">
        <f>IF(O30&gt;W30,1)+IF(O37&gt;W37,1)+IF(O44&gt;W44,1)</f>
        <v>3</v>
      </c>
      <c r="P27" s="204"/>
      <c r="Q27" s="204"/>
      <c r="R27" s="204"/>
      <c r="S27" s="204" t="s">
        <v>3</v>
      </c>
      <c r="T27" s="204"/>
      <c r="U27" s="204">
        <f>IF(O30&lt;W30,1)+IF(O37&lt;W37,1)+IF(O44&lt;W44,1)</f>
        <v>0</v>
      </c>
      <c r="V27" s="204"/>
      <c r="W27" s="204"/>
      <c r="X27" s="207"/>
      <c r="Y27" s="84" t="s">
        <v>369</v>
      </c>
      <c r="AA27" s="83" t="s">
        <v>255</v>
      </c>
      <c r="AB27" s="203">
        <f>IF(AB30&gt;AJ30,1)+IF(AB37&gt;AJ37,1)+IF(AB44&gt;AJ44,1)</f>
        <v>3</v>
      </c>
      <c r="AC27" s="204"/>
      <c r="AD27" s="204"/>
      <c r="AE27" s="204"/>
      <c r="AF27" s="204" t="s">
        <v>688</v>
      </c>
      <c r="AG27" s="204"/>
      <c r="AH27" s="204">
        <f>IF(AB30&lt;AJ30,1)+IF(AB37&lt;AJ37,1)+IF(AB44&lt;AJ44,1)</f>
        <v>0</v>
      </c>
      <c r="AI27" s="204"/>
      <c r="AJ27" s="204"/>
      <c r="AK27" s="207"/>
      <c r="AL27" s="84" t="s">
        <v>262</v>
      </c>
      <c r="AN27" s="83" t="s">
        <v>391</v>
      </c>
      <c r="AO27" s="203">
        <f>IF(AO30&gt;AW30,1)+IF(AO37&gt;AW37,1)+IF(AO44&gt;AW44,1)</f>
        <v>2</v>
      </c>
      <c r="AP27" s="204"/>
      <c r="AQ27" s="204"/>
      <c r="AR27" s="204"/>
      <c r="AS27" s="204" t="s">
        <v>688</v>
      </c>
      <c r="AT27" s="204"/>
      <c r="AU27" s="204">
        <f>IF(AO30&lt;AW30,1)+IF(AO37&lt;AW37,1)+IF(AO44&lt;AW44,1)</f>
        <v>1</v>
      </c>
      <c r="AV27" s="204"/>
      <c r="AW27" s="204"/>
      <c r="AX27" s="207"/>
      <c r="AY27" s="84" t="s">
        <v>398</v>
      </c>
      <c r="BA27" s="83" t="s">
        <v>216</v>
      </c>
      <c r="BB27" s="203">
        <f>IF(BB30&gt;BJ30,1)+IF(BB37&gt;BJ37,1)+IF(BB44&gt;BJ44,1)</f>
        <v>3</v>
      </c>
      <c r="BC27" s="204"/>
      <c r="BD27" s="204"/>
      <c r="BE27" s="204"/>
      <c r="BF27" s="204" t="s">
        <v>3</v>
      </c>
      <c r="BG27" s="204"/>
      <c r="BH27" s="204">
        <f>IF(BB30&lt;BJ30,1)+IF(BB37&lt;BJ37,1)+IF(BB44&lt;BJ44,1)</f>
        <v>0</v>
      </c>
      <c r="BI27" s="204"/>
      <c r="BJ27" s="204"/>
      <c r="BK27" s="207"/>
      <c r="BL27" s="84" t="s">
        <v>209</v>
      </c>
    </row>
    <row r="28" spans="1:64" ht="14.25" customHeight="1">
      <c r="A28" s="85" t="s">
        <v>231</v>
      </c>
      <c r="B28" s="205"/>
      <c r="C28" s="206"/>
      <c r="D28" s="206"/>
      <c r="E28" s="206"/>
      <c r="F28" s="206"/>
      <c r="G28" s="206"/>
      <c r="H28" s="206"/>
      <c r="I28" s="206"/>
      <c r="J28" s="206"/>
      <c r="K28" s="208"/>
      <c r="L28" s="86" t="s">
        <v>239</v>
      </c>
      <c r="N28" s="85" t="s">
        <v>231</v>
      </c>
      <c r="O28" s="205"/>
      <c r="P28" s="206"/>
      <c r="Q28" s="206"/>
      <c r="R28" s="206"/>
      <c r="S28" s="206"/>
      <c r="T28" s="206"/>
      <c r="U28" s="206"/>
      <c r="V28" s="206"/>
      <c r="W28" s="206"/>
      <c r="X28" s="208"/>
      <c r="Y28" s="86" t="s">
        <v>370</v>
      </c>
      <c r="AA28" s="85" t="s">
        <v>231</v>
      </c>
      <c r="AB28" s="205"/>
      <c r="AC28" s="206"/>
      <c r="AD28" s="206"/>
      <c r="AE28" s="206"/>
      <c r="AF28" s="206"/>
      <c r="AG28" s="206"/>
      <c r="AH28" s="206"/>
      <c r="AI28" s="206"/>
      <c r="AJ28" s="206"/>
      <c r="AK28" s="208"/>
      <c r="AL28" s="86" t="s">
        <v>263</v>
      </c>
      <c r="AN28" s="85" t="s">
        <v>242</v>
      </c>
      <c r="AO28" s="205"/>
      <c r="AP28" s="206"/>
      <c r="AQ28" s="206"/>
      <c r="AR28" s="206"/>
      <c r="AS28" s="206"/>
      <c r="AT28" s="206"/>
      <c r="AU28" s="206"/>
      <c r="AV28" s="206"/>
      <c r="AW28" s="206"/>
      <c r="AX28" s="208"/>
      <c r="AY28" s="86" t="s">
        <v>399</v>
      </c>
      <c r="BA28" s="85" t="s">
        <v>399</v>
      </c>
      <c r="BB28" s="205"/>
      <c r="BC28" s="206"/>
      <c r="BD28" s="206"/>
      <c r="BE28" s="206"/>
      <c r="BF28" s="206"/>
      <c r="BG28" s="206"/>
      <c r="BH28" s="206"/>
      <c r="BI28" s="206"/>
      <c r="BJ28" s="206"/>
      <c r="BK28" s="208"/>
      <c r="BL28" s="86" t="s">
        <v>231</v>
      </c>
    </row>
    <row r="29" spans="1:64" ht="14.25">
      <c r="A29" s="176" t="s">
        <v>0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8"/>
      <c r="N29" s="176" t="s">
        <v>0</v>
      </c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8"/>
      <c r="AA29" s="176" t="s">
        <v>689</v>
      </c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8"/>
      <c r="AN29" s="176" t="s">
        <v>689</v>
      </c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8"/>
      <c r="BA29" s="176" t="s">
        <v>0</v>
      </c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8"/>
    </row>
    <row r="30" spans="1:64" ht="13.5" customHeight="1">
      <c r="A30" s="176" t="s">
        <v>463</v>
      </c>
      <c r="B30" s="192">
        <f>IF(D30&gt;H30,1,0)+IF(D32&gt;H32,1,0)+IF(D34&gt;H34,1,0)</f>
        <v>0</v>
      </c>
      <c r="C30" s="193"/>
      <c r="D30" s="198">
        <v>12</v>
      </c>
      <c r="E30" s="199"/>
      <c r="F30" s="199" t="s">
        <v>3</v>
      </c>
      <c r="G30" s="199"/>
      <c r="H30" s="199">
        <v>21</v>
      </c>
      <c r="I30" s="202"/>
      <c r="J30" s="192">
        <f>IF(D30&lt;H30,1,0)+IF(D32&lt;H32,1,0)+IF(D34&lt;H34,1,0)</f>
        <v>2</v>
      </c>
      <c r="K30" s="193"/>
      <c r="L30" s="191" t="s">
        <v>470</v>
      </c>
      <c r="N30" s="176" t="s">
        <v>363</v>
      </c>
      <c r="O30" s="192">
        <f>IF(Q30&gt;U30,1,0)+IF(Q32&gt;U32,1,0)+IF(Q34&gt;U34,1,0)</f>
        <v>2</v>
      </c>
      <c r="P30" s="193"/>
      <c r="Q30" s="198">
        <v>21</v>
      </c>
      <c r="R30" s="199"/>
      <c r="S30" s="199" t="s">
        <v>3</v>
      </c>
      <c r="T30" s="199"/>
      <c r="U30" s="199">
        <v>13</v>
      </c>
      <c r="V30" s="202"/>
      <c r="W30" s="192">
        <f>IF(Q30&lt;U30,1,0)+IF(Q32&lt;U32,1,0)+IF(Q34&lt;U34,1,0)</f>
        <v>0</v>
      </c>
      <c r="X30" s="193"/>
      <c r="Y30" s="191" t="s">
        <v>372</v>
      </c>
      <c r="AA30" s="176" t="s">
        <v>256</v>
      </c>
      <c r="AB30" s="192">
        <f>IF(AD30&gt;AH30,1,0)+IF(AD32&gt;AH32,1,0)+IF(AD34&gt;AH34,1,0)</f>
        <v>2</v>
      </c>
      <c r="AC30" s="193"/>
      <c r="AD30" s="198">
        <v>21</v>
      </c>
      <c r="AE30" s="199"/>
      <c r="AF30" s="199" t="s">
        <v>688</v>
      </c>
      <c r="AG30" s="199"/>
      <c r="AH30" s="199">
        <v>11</v>
      </c>
      <c r="AI30" s="202"/>
      <c r="AJ30" s="192">
        <f>IF(AD30&lt;AH30,1,0)+IF(AD32&lt;AH32,1,0)+IF(AD34&lt;AH34,1,0)</f>
        <v>0</v>
      </c>
      <c r="AK30" s="193"/>
      <c r="AL30" s="191" t="s">
        <v>264</v>
      </c>
      <c r="AN30" s="176" t="s">
        <v>392</v>
      </c>
      <c r="AO30" s="192">
        <f>IF(AQ30&gt;AU30,1,0)+IF(AQ32&gt;AU32,1,0)+IF(AQ34&gt;AU34,1,0)</f>
        <v>2</v>
      </c>
      <c r="AP30" s="193"/>
      <c r="AQ30" s="198">
        <v>21</v>
      </c>
      <c r="AR30" s="199"/>
      <c r="AS30" s="199" t="s">
        <v>688</v>
      </c>
      <c r="AT30" s="199"/>
      <c r="AU30" s="199">
        <v>5</v>
      </c>
      <c r="AV30" s="202"/>
      <c r="AW30" s="192">
        <f>IF(AQ30&lt;AU30,1,0)+IF(AQ32&lt;AU32,1,0)+IF(AQ34&lt;AU34,1,0)</f>
        <v>0</v>
      </c>
      <c r="AX30" s="193"/>
      <c r="AY30" s="191" t="s">
        <v>400</v>
      </c>
      <c r="BA30" s="176" t="s">
        <v>440</v>
      </c>
      <c r="BB30" s="192">
        <f>IF(BD30&gt;BH30,1,0)+IF(BD32&gt;BH32,1,0)+IF(BD34&gt;BH34,1,0)</f>
        <v>2</v>
      </c>
      <c r="BC30" s="193"/>
      <c r="BD30" s="198">
        <v>21</v>
      </c>
      <c r="BE30" s="199"/>
      <c r="BF30" s="199" t="s">
        <v>3</v>
      </c>
      <c r="BG30" s="199"/>
      <c r="BH30" s="199">
        <v>10</v>
      </c>
      <c r="BI30" s="202"/>
      <c r="BJ30" s="192">
        <f>IF(BD30&lt;BH30,1,0)+IF(BD32&lt;BH32,1,0)+IF(BD34&lt;BH34,1,0)</f>
        <v>0</v>
      </c>
      <c r="BK30" s="193"/>
      <c r="BL30" s="191" t="s">
        <v>445</v>
      </c>
    </row>
    <row r="31" spans="1:64" ht="13.5" customHeight="1">
      <c r="A31" s="172"/>
      <c r="B31" s="194"/>
      <c r="C31" s="195"/>
      <c r="D31" s="175"/>
      <c r="E31" s="174"/>
      <c r="F31" s="174"/>
      <c r="G31" s="174"/>
      <c r="H31" s="174"/>
      <c r="I31" s="180"/>
      <c r="J31" s="194"/>
      <c r="K31" s="195"/>
      <c r="L31" s="184"/>
      <c r="N31" s="172"/>
      <c r="O31" s="194"/>
      <c r="P31" s="195"/>
      <c r="Q31" s="175"/>
      <c r="R31" s="174"/>
      <c r="S31" s="174"/>
      <c r="T31" s="174"/>
      <c r="U31" s="174"/>
      <c r="V31" s="180"/>
      <c r="W31" s="194"/>
      <c r="X31" s="195"/>
      <c r="Y31" s="184"/>
      <c r="AA31" s="172"/>
      <c r="AB31" s="194"/>
      <c r="AC31" s="195"/>
      <c r="AD31" s="175"/>
      <c r="AE31" s="174"/>
      <c r="AF31" s="174"/>
      <c r="AG31" s="174"/>
      <c r="AH31" s="174"/>
      <c r="AI31" s="180"/>
      <c r="AJ31" s="194"/>
      <c r="AK31" s="195"/>
      <c r="AL31" s="184"/>
      <c r="AN31" s="172"/>
      <c r="AO31" s="194"/>
      <c r="AP31" s="195"/>
      <c r="AQ31" s="175"/>
      <c r="AR31" s="174"/>
      <c r="AS31" s="174"/>
      <c r="AT31" s="174"/>
      <c r="AU31" s="174"/>
      <c r="AV31" s="180"/>
      <c r="AW31" s="194"/>
      <c r="AX31" s="195"/>
      <c r="AY31" s="184"/>
      <c r="BA31" s="172"/>
      <c r="BB31" s="194"/>
      <c r="BC31" s="195"/>
      <c r="BD31" s="175"/>
      <c r="BE31" s="174"/>
      <c r="BF31" s="174"/>
      <c r="BG31" s="174"/>
      <c r="BH31" s="174"/>
      <c r="BI31" s="180"/>
      <c r="BJ31" s="194"/>
      <c r="BK31" s="195"/>
      <c r="BL31" s="184"/>
    </row>
    <row r="32" spans="1:64" ht="13.5" customHeight="1">
      <c r="A32" s="172"/>
      <c r="B32" s="194"/>
      <c r="C32" s="195"/>
      <c r="D32" s="175">
        <v>20</v>
      </c>
      <c r="E32" s="174"/>
      <c r="F32" s="174" t="s">
        <v>3</v>
      </c>
      <c r="G32" s="174"/>
      <c r="H32" s="174">
        <v>22</v>
      </c>
      <c r="I32" s="180"/>
      <c r="J32" s="194"/>
      <c r="K32" s="195"/>
      <c r="L32" s="184"/>
      <c r="N32" s="172"/>
      <c r="O32" s="194"/>
      <c r="P32" s="195"/>
      <c r="Q32" s="175">
        <v>21</v>
      </c>
      <c r="R32" s="174"/>
      <c r="S32" s="174" t="s">
        <v>3</v>
      </c>
      <c r="T32" s="174"/>
      <c r="U32" s="174">
        <v>15</v>
      </c>
      <c r="V32" s="180"/>
      <c r="W32" s="194"/>
      <c r="X32" s="195"/>
      <c r="Y32" s="184"/>
      <c r="AA32" s="172"/>
      <c r="AB32" s="194"/>
      <c r="AC32" s="195"/>
      <c r="AD32" s="175">
        <v>21</v>
      </c>
      <c r="AE32" s="174"/>
      <c r="AF32" s="174" t="s">
        <v>688</v>
      </c>
      <c r="AG32" s="174"/>
      <c r="AH32" s="174">
        <v>11</v>
      </c>
      <c r="AI32" s="180"/>
      <c r="AJ32" s="194"/>
      <c r="AK32" s="195"/>
      <c r="AL32" s="184"/>
      <c r="AN32" s="172"/>
      <c r="AO32" s="194"/>
      <c r="AP32" s="195"/>
      <c r="AQ32" s="175">
        <v>21</v>
      </c>
      <c r="AR32" s="174"/>
      <c r="AS32" s="174" t="s">
        <v>688</v>
      </c>
      <c r="AT32" s="174"/>
      <c r="AU32" s="174">
        <v>16</v>
      </c>
      <c r="AV32" s="180"/>
      <c r="AW32" s="194"/>
      <c r="AX32" s="195"/>
      <c r="AY32" s="184"/>
      <c r="BA32" s="172"/>
      <c r="BB32" s="194"/>
      <c r="BC32" s="195"/>
      <c r="BD32" s="175">
        <v>21</v>
      </c>
      <c r="BE32" s="174"/>
      <c r="BF32" s="174" t="s">
        <v>3</v>
      </c>
      <c r="BG32" s="174"/>
      <c r="BH32" s="174">
        <v>10</v>
      </c>
      <c r="BI32" s="180"/>
      <c r="BJ32" s="194"/>
      <c r="BK32" s="195"/>
      <c r="BL32" s="184"/>
    </row>
    <row r="33" spans="1:64" ht="13.5" customHeight="1">
      <c r="A33" s="172" t="s">
        <v>464</v>
      </c>
      <c r="B33" s="194"/>
      <c r="C33" s="195"/>
      <c r="D33" s="175"/>
      <c r="E33" s="174"/>
      <c r="F33" s="174"/>
      <c r="G33" s="174"/>
      <c r="H33" s="174"/>
      <c r="I33" s="180"/>
      <c r="J33" s="194"/>
      <c r="K33" s="195"/>
      <c r="L33" s="184" t="s">
        <v>471</v>
      </c>
      <c r="N33" s="172" t="s">
        <v>364</v>
      </c>
      <c r="O33" s="194"/>
      <c r="P33" s="195"/>
      <c r="Q33" s="175"/>
      <c r="R33" s="174"/>
      <c r="S33" s="174"/>
      <c r="T33" s="174"/>
      <c r="U33" s="174"/>
      <c r="V33" s="180"/>
      <c r="W33" s="194"/>
      <c r="X33" s="195"/>
      <c r="Y33" s="184" t="s">
        <v>373</v>
      </c>
      <c r="AA33" s="172" t="s">
        <v>257</v>
      </c>
      <c r="AB33" s="194"/>
      <c r="AC33" s="195"/>
      <c r="AD33" s="175"/>
      <c r="AE33" s="174"/>
      <c r="AF33" s="174"/>
      <c r="AG33" s="174"/>
      <c r="AH33" s="174"/>
      <c r="AI33" s="180"/>
      <c r="AJ33" s="194"/>
      <c r="AK33" s="195"/>
      <c r="AL33" s="184" t="s">
        <v>227</v>
      </c>
      <c r="AN33" s="172" t="s">
        <v>393</v>
      </c>
      <c r="AO33" s="194"/>
      <c r="AP33" s="195"/>
      <c r="AQ33" s="175"/>
      <c r="AR33" s="174"/>
      <c r="AS33" s="174"/>
      <c r="AT33" s="174"/>
      <c r="AU33" s="174"/>
      <c r="AV33" s="180"/>
      <c r="AW33" s="194"/>
      <c r="AX33" s="195"/>
      <c r="AY33" s="184" t="s">
        <v>401</v>
      </c>
      <c r="BA33" s="172" t="s">
        <v>441</v>
      </c>
      <c r="BB33" s="194"/>
      <c r="BC33" s="195"/>
      <c r="BD33" s="175"/>
      <c r="BE33" s="174"/>
      <c r="BF33" s="174"/>
      <c r="BG33" s="174"/>
      <c r="BH33" s="174"/>
      <c r="BI33" s="180"/>
      <c r="BJ33" s="194"/>
      <c r="BK33" s="195"/>
      <c r="BL33" s="184" t="s">
        <v>446</v>
      </c>
    </row>
    <row r="34" spans="1:64" ht="13.5" customHeight="1">
      <c r="A34" s="172"/>
      <c r="B34" s="194"/>
      <c r="C34" s="195"/>
      <c r="D34" s="175"/>
      <c r="E34" s="174"/>
      <c r="F34" s="174" t="s">
        <v>3</v>
      </c>
      <c r="G34" s="174"/>
      <c r="H34" s="174"/>
      <c r="I34" s="180"/>
      <c r="J34" s="194"/>
      <c r="K34" s="195"/>
      <c r="L34" s="184"/>
      <c r="N34" s="172"/>
      <c r="O34" s="194"/>
      <c r="P34" s="195"/>
      <c r="Q34" s="175"/>
      <c r="R34" s="174"/>
      <c r="S34" s="174" t="s">
        <v>3</v>
      </c>
      <c r="T34" s="174"/>
      <c r="U34" s="174"/>
      <c r="V34" s="180"/>
      <c r="W34" s="194"/>
      <c r="X34" s="195"/>
      <c r="Y34" s="184"/>
      <c r="AA34" s="172"/>
      <c r="AB34" s="194"/>
      <c r="AC34" s="195"/>
      <c r="AD34" s="175"/>
      <c r="AE34" s="174"/>
      <c r="AF34" s="174" t="s">
        <v>688</v>
      </c>
      <c r="AG34" s="174"/>
      <c r="AH34" s="174"/>
      <c r="AI34" s="180"/>
      <c r="AJ34" s="194"/>
      <c r="AK34" s="195"/>
      <c r="AL34" s="184"/>
      <c r="AN34" s="172"/>
      <c r="AO34" s="194"/>
      <c r="AP34" s="195"/>
      <c r="AQ34" s="175"/>
      <c r="AR34" s="174"/>
      <c r="AS34" s="174" t="s">
        <v>688</v>
      </c>
      <c r="AT34" s="174"/>
      <c r="AU34" s="174"/>
      <c r="AV34" s="180"/>
      <c r="AW34" s="194"/>
      <c r="AX34" s="195"/>
      <c r="AY34" s="184"/>
      <c r="BA34" s="172"/>
      <c r="BB34" s="194"/>
      <c r="BC34" s="195"/>
      <c r="BD34" s="175"/>
      <c r="BE34" s="174"/>
      <c r="BF34" s="174" t="s">
        <v>3</v>
      </c>
      <c r="BG34" s="174"/>
      <c r="BH34" s="174"/>
      <c r="BI34" s="180"/>
      <c r="BJ34" s="194"/>
      <c r="BK34" s="195"/>
      <c r="BL34" s="184"/>
    </row>
    <row r="35" spans="1:64" ht="13.5" customHeight="1">
      <c r="A35" s="173"/>
      <c r="B35" s="196"/>
      <c r="C35" s="197"/>
      <c r="D35" s="183"/>
      <c r="E35" s="181"/>
      <c r="F35" s="181"/>
      <c r="G35" s="181"/>
      <c r="H35" s="181"/>
      <c r="I35" s="182"/>
      <c r="J35" s="196"/>
      <c r="K35" s="197"/>
      <c r="L35" s="185"/>
      <c r="N35" s="173"/>
      <c r="O35" s="196"/>
      <c r="P35" s="197"/>
      <c r="Q35" s="183"/>
      <c r="R35" s="181"/>
      <c r="S35" s="181"/>
      <c r="T35" s="181"/>
      <c r="U35" s="181"/>
      <c r="V35" s="182"/>
      <c r="W35" s="196"/>
      <c r="X35" s="197"/>
      <c r="Y35" s="185"/>
      <c r="AA35" s="173"/>
      <c r="AB35" s="196"/>
      <c r="AC35" s="197"/>
      <c r="AD35" s="183"/>
      <c r="AE35" s="181"/>
      <c r="AF35" s="181"/>
      <c r="AG35" s="181"/>
      <c r="AH35" s="181"/>
      <c r="AI35" s="182"/>
      <c r="AJ35" s="196"/>
      <c r="AK35" s="197"/>
      <c r="AL35" s="185"/>
      <c r="AN35" s="173"/>
      <c r="AO35" s="196"/>
      <c r="AP35" s="197"/>
      <c r="AQ35" s="183"/>
      <c r="AR35" s="181"/>
      <c r="AS35" s="181"/>
      <c r="AT35" s="181"/>
      <c r="AU35" s="181"/>
      <c r="AV35" s="182"/>
      <c r="AW35" s="196"/>
      <c r="AX35" s="197"/>
      <c r="AY35" s="185"/>
      <c r="BA35" s="173"/>
      <c r="BB35" s="196"/>
      <c r="BC35" s="197"/>
      <c r="BD35" s="183"/>
      <c r="BE35" s="181"/>
      <c r="BF35" s="181"/>
      <c r="BG35" s="181"/>
      <c r="BH35" s="181"/>
      <c r="BI35" s="182"/>
      <c r="BJ35" s="196"/>
      <c r="BK35" s="197"/>
      <c r="BL35" s="185"/>
    </row>
    <row r="36" spans="1:64" ht="14.25">
      <c r="A36" s="176" t="s">
        <v>1</v>
      </c>
      <c r="B36" s="177" t="s">
        <v>1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8"/>
      <c r="N36" s="176" t="s">
        <v>1</v>
      </c>
      <c r="O36" s="177" t="s">
        <v>1</v>
      </c>
      <c r="P36" s="177"/>
      <c r="Q36" s="177"/>
      <c r="R36" s="177"/>
      <c r="S36" s="177"/>
      <c r="T36" s="177"/>
      <c r="U36" s="177"/>
      <c r="V36" s="177"/>
      <c r="W36" s="177"/>
      <c r="X36" s="177"/>
      <c r="Y36" s="178"/>
      <c r="AA36" s="176" t="s">
        <v>690</v>
      </c>
      <c r="AB36" s="177" t="s">
        <v>690</v>
      </c>
      <c r="AC36" s="177"/>
      <c r="AD36" s="177"/>
      <c r="AE36" s="177"/>
      <c r="AF36" s="177"/>
      <c r="AG36" s="177"/>
      <c r="AH36" s="177"/>
      <c r="AI36" s="177"/>
      <c r="AJ36" s="177"/>
      <c r="AK36" s="177"/>
      <c r="AL36" s="178"/>
      <c r="AN36" s="176" t="s">
        <v>690</v>
      </c>
      <c r="AO36" s="177" t="s">
        <v>690</v>
      </c>
      <c r="AP36" s="177"/>
      <c r="AQ36" s="177"/>
      <c r="AR36" s="177"/>
      <c r="AS36" s="177"/>
      <c r="AT36" s="177"/>
      <c r="AU36" s="177"/>
      <c r="AV36" s="177"/>
      <c r="AW36" s="177"/>
      <c r="AX36" s="177"/>
      <c r="AY36" s="178"/>
      <c r="BA36" s="176" t="s">
        <v>1</v>
      </c>
      <c r="BB36" s="177" t="s">
        <v>1</v>
      </c>
      <c r="BC36" s="177"/>
      <c r="BD36" s="177"/>
      <c r="BE36" s="177"/>
      <c r="BF36" s="177"/>
      <c r="BG36" s="177"/>
      <c r="BH36" s="177"/>
      <c r="BI36" s="177"/>
      <c r="BJ36" s="177"/>
      <c r="BK36" s="177"/>
      <c r="BL36" s="178"/>
    </row>
    <row r="37" spans="1:64" ht="13.5" customHeight="1">
      <c r="A37" s="176" t="s">
        <v>465</v>
      </c>
      <c r="B37" s="192">
        <f>IF(D37&gt;H37,1,0)+IF(D39&gt;H39,1,0)+IF(D41&gt;H41,1,0)</f>
        <v>0</v>
      </c>
      <c r="C37" s="193"/>
      <c r="D37" s="198">
        <v>11</v>
      </c>
      <c r="E37" s="199"/>
      <c r="F37" s="199" t="s">
        <v>3</v>
      </c>
      <c r="G37" s="199"/>
      <c r="H37" s="199">
        <v>21</v>
      </c>
      <c r="I37" s="202"/>
      <c r="J37" s="192">
        <f>IF(D37&lt;H37,1,0)+IF(D39&lt;H39,1,0)+IF(D41&lt;H41,1,0)</f>
        <v>2</v>
      </c>
      <c r="K37" s="193"/>
      <c r="L37" s="191" t="s">
        <v>472</v>
      </c>
      <c r="N37" s="176" t="s">
        <v>365</v>
      </c>
      <c r="O37" s="192">
        <f>IF(Q37&gt;U37,1,0)+IF(Q39&gt;U39,1,0)+IF(Q41&gt;U41,1,0)</f>
        <v>2</v>
      </c>
      <c r="P37" s="193"/>
      <c r="Q37" s="198">
        <v>21</v>
      </c>
      <c r="R37" s="199"/>
      <c r="S37" s="199" t="s">
        <v>3</v>
      </c>
      <c r="T37" s="199"/>
      <c r="U37" s="199">
        <v>14</v>
      </c>
      <c r="V37" s="202"/>
      <c r="W37" s="192">
        <f>IF(Q37&lt;U37,1,0)+IF(Q39&lt;U39,1,0)+IF(Q41&lt;U41,1,0)</f>
        <v>0</v>
      </c>
      <c r="X37" s="193"/>
      <c r="Y37" s="191" t="s">
        <v>374</v>
      </c>
      <c r="AA37" s="176" t="s">
        <v>258</v>
      </c>
      <c r="AB37" s="192">
        <f>IF(AD37&gt;AH37,1,0)+IF(AD39&gt;AH39,1,0)+IF(AD41&gt;AH41,1,0)</f>
        <v>2</v>
      </c>
      <c r="AC37" s="193"/>
      <c r="AD37" s="198">
        <v>21</v>
      </c>
      <c r="AE37" s="199"/>
      <c r="AF37" s="199" t="s">
        <v>688</v>
      </c>
      <c r="AG37" s="199"/>
      <c r="AH37" s="199">
        <v>23</v>
      </c>
      <c r="AI37" s="202"/>
      <c r="AJ37" s="192">
        <f>IF(AD37&lt;AH37,1,0)+IF(AD39&lt;AH39,1,0)+IF(AD41&lt;AH41,1,0)</f>
        <v>1</v>
      </c>
      <c r="AK37" s="193"/>
      <c r="AL37" s="191" t="s">
        <v>265</v>
      </c>
      <c r="AN37" s="176" t="s">
        <v>394</v>
      </c>
      <c r="AO37" s="192">
        <f>IF(AQ37&gt;AU37,1,0)+IF(AQ39&gt;AU39,1,0)+IF(AQ41&gt;AU41,1,0)</f>
        <v>2</v>
      </c>
      <c r="AP37" s="193"/>
      <c r="AQ37" s="198">
        <v>21</v>
      </c>
      <c r="AR37" s="199"/>
      <c r="AS37" s="199" t="s">
        <v>688</v>
      </c>
      <c r="AT37" s="199"/>
      <c r="AU37" s="199">
        <v>8</v>
      </c>
      <c r="AV37" s="202"/>
      <c r="AW37" s="192">
        <f>IF(AQ37&lt;AU37,1,0)+IF(AQ39&lt;AU39,1,0)+IF(AQ41&lt;AU41,1,0)</f>
        <v>0</v>
      </c>
      <c r="AX37" s="193"/>
      <c r="AY37" s="191" t="s">
        <v>402</v>
      </c>
      <c r="BA37" s="176" t="s">
        <v>442</v>
      </c>
      <c r="BB37" s="192">
        <f>IF(BD37&gt;BH37,1,0)+IF(BD39&gt;BH39,1,0)+IF(BD41&gt;BH41,1,0)</f>
        <v>2</v>
      </c>
      <c r="BC37" s="193"/>
      <c r="BD37" s="198">
        <v>21</v>
      </c>
      <c r="BE37" s="199"/>
      <c r="BF37" s="199" t="s">
        <v>3</v>
      </c>
      <c r="BG37" s="199"/>
      <c r="BH37" s="199">
        <v>15</v>
      </c>
      <c r="BI37" s="202"/>
      <c r="BJ37" s="192">
        <f>IF(BD37&lt;BH37,1,0)+IF(BD39&lt;BH39,1,0)+IF(BD41&lt;BH41,1,0)</f>
        <v>0</v>
      </c>
      <c r="BK37" s="193"/>
      <c r="BL37" s="191" t="s">
        <v>447</v>
      </c>
    </row>
    <row r="38" spans="1:64" ht="13.5" customHeight="1">
      <c r="A38" s="172"/>
      <c r="B38" s="194"/>
      <c r="C38" s="195"/>
      <c r="D38" s="175"/>
      <c r="E38" s="174"/>
      <c r="F38" s="174"/>
      <c r="G38" s="174"/>
      <c r="H38" s="174"/>
      <c r="I38" s="180"/>
      <c r="J38" s="194"/>
      <c r="K38" s="195"/>
      <c r="L38" s="184"/>
      <c r="N38" s="172"/>
      <c r="O38" s="194"/>
      <c r="P38" s="195"/>
      <c r="Q38" s="175"/>
      <c r="R38" s="174"/>
      <c r="S38" s="174"/>
      <c r="T38" s="174"/>
      <c r="U38" s="174"/>
      <c r="V38" s="180"/>
      <c r="W38" s="194"/>
      <c r="X38" s="195"/>
      <c r="Y38" s="184"/>
      <c r="AA38" s="172"/>
      <c r="AB38" s="194"/>
      <c r="AC38" s="195"/>
      <c r="AD38" s="175"/>
      <c r="AE38" s="174"/>
      <c r="AF38" s="174"/>
      <c r="AG38" s="174"/>
      <c r="AH38" s="174"/>
      <c r="AI38" s="180"/>
      <c r="AJ38" s="194"/>
      <c r="AK38" s="195"/>
      <c r="AL38" s="184"/>
      <c r="AN38" s="172"/>
      <c r="AO38" s="194"/>
      <c r="AP38" s="195"/>
      <c r="AQ38" s="175"/>
      <c r="AR38" s="174"/>
      <c r="AS38" s="174"/>
      <c r="AT38" s="174"/>
      <c r="AU38" s="174"/>
      <c r="AV38" s="180"/>
      <c r="AW38" s="194"/>
      <c r="AX38" s="195"/>
      <c r="AY38" s="184"/>
      <c r="BA38" s="172"/>
      <c r="BB38" s="194"/>
      <c r="BC38" s="195"/>
      <c r="BD38" s="175"/>
      <c r="BE38" s="174"/>
      <c r="BF38" s="174"/>
      <c r="BG38" s="174"/>
      <c r="BH38" s="174"/>
      <c r="BI38" s="180"/>
      <c r="BJ38" s="194"/>
      <c r="BK38" s="195"/>
      <c r="BL38" s="184"/>
    </row>
    <row r="39" spans="1:64" ht="13.5" customHeight="1">
      <c r="A39" s="172"/>
      <c r="B39" s="194"/>
      <c r="C39" s="195"/>
      <c r="D39" s="175">
        <v>14</v>
      </c>
      <c r="E39" s="174"/>
      <c r="F39" s="174" t="s">
        <v>3</v>
      </c>
      <c r="G39" s="174"/>
      <c r="H39" s="174">
        <v>21</v>
      </c>
      <c r="I39" s="180"/>
      <c r="J39" s="194"/>
      <c r="K39" s="195"/>
      <c r="L39" s="184"/>
      <c r="N39" s="172"/>
      <c r="O39" s="194"/>
      <c r="P39" s="195"/>
      <c r="Q39" s="175">
        <v>21</v>
      </c>
      <c r="R39" s="174"/>
      <c r="S39" s="174" t="s">
        <v>3</v>
      </c>
      <c r="T39" s="174"/>
      <c r="U39" s="174">
        <v>14</v>
      </c>
      <c r="V39" s="180"/>
      <c r="W39" s="194"/>
      <c r="X39" s="195"/>
      <c r="Y39" s="184"/>
      <c r="AA39" s="172"/>
      <c r="AB39" s="194"/>
      <c r="AC39" s="195"/>
      <c r="AD39" s="175">
        <v>21</v>
      </c>
      <c r="AE39" s="174"/>
      <c r="AF39" s="174" t="s">
        <v>688</v>
      </c>
      <c r="AG39" s="174"/>
      <c r="AH39" s="174">
        <v>15</v>
      </c>
      <c r="AI39" s="180"/>
      <c r="AJ39" s="194"/>
      <c r="AK39" s="195"/>
      <c r="AL39" s="184"/>
      <c r="AN39" s="172"/>
      <c r="AO39" s="194"/>
      <c r="AP39" s="195"/>
      <c r="AQ39" s="175">
        <v>22</v>
      </c>
      <c r="AR39" s="174"/>
      <c r="AS39" s="174" t="s">
        <v>688</v>
      </c>
      <c r="AT39" s="174"/>
      <c r="AU39" s="174">
        <v>20</v>
      </c>
      <c r="AV39" s="180"/>
      <c r="AW39" s="194"/>
      <c r="AX39" s="195"/>
      <c r="AY39" s="184"/>
      <c r="BA39" s="172"/>
      <c r="BB39" s="194"/>
      <c r="BC39" s="195"/>
      <c r="BD39" s="175">
        <v>21</v>
      </c>
      <c r="BE39" s="174"/>
      <c r="BF39" s="174" t="s">
        <v>3</v>
      </c>
      <c r="BG39" s="174"/>
      <c r="BH39" s="174">
        <v>9</v>
      </c>
      <c r="BI39" s="180"/>
      <c r="BJ39" s="194"/>
      <c r="BK39" s="195"/>
      <c r="BL39" s="184"/>
    </row>
    <row r="40" spans="1:64" ht="13.5" customHeight="1">
      <c r="A40" s="172" t="s">
        <v>466</v>
      </c>
      <c r="B40" s="194"/>
      <c r="C40" s="195"/>
      <c r="D40" s="175"/>
      <c r="E40" s="174"/>
      <c r="F40" s="174"/>
      <c r="G40" s="174"/>
      <c r="H40" s="174"/>
      <c r="I40" s="180"/>
      <c r="J40" s="194"/>
      <c r="K40" s="195"/>
      <c r="L40" s="184" t="s">
        <v>473</v>
      </c>
      <c r="N40" s="172" t="s">
        <v>366</v>
      </c>
      <c r="O40" s="194"/>
      <c r="P40" s="195"/>
      <c r="Q40" s="175"/>
      <c r="R40" s="174"/>
      <c r="S40" s="174"/>
      <c r="T40" s="174"/>
      <c r="U40" s="174"/>
      <c r="V40" s="180"/>
      <c r="W40" s="194"/>
      <c r="X40" s="195"/>
      <c r="Y40" s="184" t="s">
        <v>371</v>
      </c>
      <c r="AA40" s="172" t="s">
        <v>259</v>
      </c>
      <c r="AB40" s="194"/>
      <c r="AC40" s="195"/>
      <c r="AD40" s="175"/>
      <c r="AE40" s="174"/>
      <c r="AF40" s="174"/>
      <c r="AG40" s="174"/>
      <c r="AH40" s="174"/>
      <c r="AI40" s="180"/>
      <c r="AJ40" s="194"/>
      <c r="AK40" s="195"/>
      <c r="AL40" s="184" t="s">
        <v>266</v>
      </c>
      <c r="AN40" s="172" t="s">
        <v>395</v>
      </c>
      <c r="AO40" s="194"/>
      <c r="AP40" s="195"/>
      <c r="AQ40" s="175"/>
      <c r="AR40" s="174"/>
      <c r="AS40" s="174"/>
      <c r="AT40" s="174"/>
      <c r="AU40" s="174"/>
      <c r="AV40" s="180"/>
      <c r="AW40" s="194"/>
      <c r="AX40" s="195"/>
      <c r="AY40" s="184" t="s">
        <v>403</v>
      </c>
      <c r="BA40" s="172" t="s">
        <v>443</v>
      </c>
      <c r="BB40" s="194"/>
      <c r="BC40" s="195"/>
      <c r="BD40" s="175"/>
      <c r="BE40" s="174"/>
      <c r="BF40" s="174"/>
      <c r="BG40" s="174"/>
      <c r="BH40" s="174"/>
      <c r="BI40" s="180"/>
      <c r="BJ40" s="194"/>
      <c r="BK40" s="195"/>
      <c r="BL40" s="184" t="s">
        <v>448</v>
      </c>
    </row>
    <row r="41" spans="1:64" ht="13.5" customHeight="1">
      <c r="A41" s="172"/>
      <c r="B41" s="194"/>
      <c r="C41" s="195"/>
      <c r="D41" s="175"/>
      <c r="E41" s="174"/>
      <c r="F41" s="174" t="s">
        <v>3</v>
      </c>
      <c r="G41" s="174"/>
      <c r="H41" s="174"/>
      <c r="I41" s="180"/>
      <c r="J41" s="194"/>
      <c r="K41" s="195"/>
      <c r="L41" s="184"/>
      <c r="N41" s="172"/>
      <c r="O41" s="194"/>
      <c r="P41" s="195"/>
      <c r="Q41" s="175"/>
      <c r="R41" s="174"/>
      <c r="S41" s="174" t="s">
        <v>3</v>
      </c>
      <c r="T41" s="174"/>
      <c r="U41" s="174"/>
      <c r="V41" s="180"/>
      <c r="W41" s="194"/>
      <c r="X41" s="195"/>
      <c r="Y41" s="184"/>
      <c r="AA41" s="172"/>
      <c r="AB41" s="194"/>
      <c r="AC41" s="195"/>
      <c r="AD41" s="175">
        <v>21</v>
      </c>
      <c r="AE41" s="174"/>
      <c r="AF41" s="174" t="s">
        <v>688</v>
      </c>
      <c r="AG41" s="174"/>
      <c r="AH41" s="174">
        <v>5</v>
      </c>
      <c r="AI41" s="180"/>
      <c r="AJ41" s="194"/>
      <c r="AK41" s="195"/>
      <c r="AL41" s="184"/>
      <c r="AN41" s="172"/>
      <c r="AO41" s="194"/>
      <c r="AP41" s="195"/>
      <c r="AQ41" s="175"/>
      <c r="AR41" s="174"/>
      <c r="AS41" s="174" t="s">
        <v>688</v>
      </c>
      <c r="AT41" s="174"/>
      <c r="AU41" s="174"/>
      <c r="AV41" s="180"/>
      <c r="AW41" s="194"/>
      <c r="AX41" s="195"/>
      <c r="AY41" s="184"/>
      <c r="BA41" s="172"/>
      <c r="BB41" s="194"/>
      <c r="BC41" s="195"/>
      <c r="BD41" s="175"/>
      <c r="BE41" s="174"/>
      <c r="BF41" s="174" t="s">
        <v>3</v>
      </c>
      <c r="BG41" s="174"/>
      <c r="BH41" s="174"/>
      <c r="BI41" s="180"/>
      <c r="BJ41" s="194"/>
      <c r="BK41" s="195"/>
      <c r="BL41" s="184"/>
    </row>
    <row r="42" spans="1:64" ht="13.5" customHeight="1">
      <c r="A42" s="173"/>
      <c r="B42" s="196"/>
      <c r="C42" s="197"/>
      <c r="D42" s="183"/>
      <c r="E42" s="181"/>
      <c r="F42" s="181"/>
      <c r="G42" s="181"/>
      <c r="H42" s="181"/>
      <c r="I42" s="182"/>
      <c r="J42" s="196"/>
      <c r="K42" s="197"/>
      <c r="L42" s="185"/>
      <c r="N42" s="173"/>
      <c r="O42" s="196"/>
      <c r="P42" s="197"/>
      <c r="Q42" s="183"/>
      <c r="R42" s="181"/>
      <c r="S42" s="181"/>
      <c r="T42" s="181"/>
      <c r="U42" s="181"/>
      <c r="V42" s="182"/>
      <c r="W42" s="196"/>
      <c r="X42" s="197"/>
      <c r="Y42" s="185"/>
      <c r="AA42" s="173"/>
      <c r="AB42" s="196"/>
      <c r="AC42" s="197"/>
      <c r="AD42" s="183"/>
      <c r="AE42" s="181"/>
      <c r="AF42" s="181"/>
      <c r="AG42" s="181"/>
      <c r="AH42" s="181"/>
      <c r="AI42" s="182"/>
      <c r="AJ42" s="196"/>
      <c r="AK42" s="197"/>
      <c r="AL42" s="185"/>
      <c r="AN42" s="173"/>
      <c r="AO42" s="196"/>
      <c r="AP42" s="197"/>
      <c r="AQ42" s="183"/>
      <c r="AR42" s="181"/>
      <c r="AS42" s="181"/>
      <c r="AT42" s="181"/>
      <c r="AU42" s="181"/>
      <c r="AV42" s="182"/>
      <c r="AW42" s="196"/>
      <c r="AX42" s="197"/>
      <c r="AY42" s="185"/>
      <c r="BA42" s="173"/>
      <c r="BB42" s="196"/>
      <c r="BC42" s="197"/>
      <c r="BD42" s="183"/>
      <c r="BE42" s="181"/>
      <c r="BF42" s="181"/>
      <c r="BG42" s="181"/>
      <c r="BH42" s="181"/>
      <c r="BI42" s="182"/>
      <c r="BJ42" s="196"/>
      <c r="BK42" s="197"/>
      <c r="BL42" s="185"/>
    </row>
    <row r="43" spans="1:64" ht="14.25">
      <c r="A43" s="176" t="s">
        <v>2</v>
      </c>
      <c r="B43" s="177" t="s">
        <v>2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8"/>
      <c r="N43" s="176" t="s">
        <v>2</v>
      </c>
      <c r="O43" s="177" t="s">
        <v>2</v>
      </c>
      <c r="P43" s="177"/>
      <c r="Q43" s="177"/>
      <c r="R43" s="177"/>
      <c r="S43" s="177"/>
      <c r="T43" s="177"/>
      <c r="U43" s="177"/>
      <c r="V43" s="177"/>
      <c r="W43" s="177"/>
      <c r="X43" s="177"/>
      <c r="Y43" s="178"/>
      <c r="AA43" s="176" t="s">
        <v>691</v>
      </c>
      <c r="AB43" s="177" t="s">
        <v>691</v>
      </c>
      <c r="AC43" s="177"/>
      <c r="AD43" s="177"/>
      <c r="AE43" s="177"/>
      <c r="AF43" s="177"/>
      <c r="AG43" s="177"/>
      <c r="AH43" s="177"/>
      <c r="AI43" s="177"/>
      <c r="AJ43" s="177"/>
      <c r="AK43" s="177"/>
      <c r="AL43" s="178"/>
      <c r="AN43" s="176" t="s">
        <v>691</v>
      </c>
      <c r="AO43" s="177" t="s">
        <v>691</v>
      </c>
      <c r="AP43" s="177"/>
      <c r="AQ43" s="177"/>
      <c r="AR43" s="177"/>
      <c r="AS43" s="177"/>
      <c r="AT43" s="177"/>
      <c r="AU43" s="177"/>
      <c r="AV43" s="177"/>
      <c r="AW43" s="177"/>
      <c r="AX43" s="177"/>
      <c r="AY43" s="178"/>
      <c r="BA43" s="176" t="s">
        <v>2</v>
      </c>
      <c r="BB43" s="177" t="s">
        <v>2</v>
      </c>
      <c r="BC43" s="177"/>
      <c r="BD43" s="177"/>
      <c r="BE43" s="177"/>
      <c r="BF43" s="177"/>
      <c r="BG43" s="177"/>
      <c r="BH43" s="177"/>
      <c r="BI43" s="177"/>
      <c r="BJ43" s="177"/>
      <c r="BK43" s="177"/>
      <c r="BL43" s="178"/>
    </row>
    <row r="44" spans="1:64" ht="13.5" customHeight="1">
      <c r="A44" s="176" t="s">
        <v>467</v>
      </c>
      <c r="B44" s="192">
        <v>2</v>
      </c>
      <c r="C44" s="193"/>
      <c r="D44" s="198">
        <v>21</v>
      </c>
      <c r="E44" s="199"/>
      <c r="F44" s="199" t="s">
        <v>3</v>
      </c>
      <c r="G44" s="199"/>
      <c r="H44" s="199">
        <v>10</v>
      </c>
      <c r="I44" s="202"/>
      <c r="J44" s="192">
        <v>0</v>
      </c>
      <c r="K44" s="193"/>
      <c r="L44" s="191" t="s">
        <v>474</v>
      </c>
      <c r="N44" s="176" t="s">
        <v>367</v>
      </c>
      <c r="O44" s="192">
        <f>IF(Q44&gt;U44,1,0)+IF(Q46&gt;U46,1,0)+IF(Q48&gt;U48,1,0)</f>
        <v>2</v>
      </c>
      <c r="P44" s="193"/>
      <c r="Q44" s="198">
        <v>19</v>
      </c>
      <c r="R44" s="199"/>
      <c r="S44" s="199" t="s">
        <v>3</v>
      </c>
      <c r="T44" s="199"/>
      <c r="U44" s="199">
        <v>21</v>
      </c>
      <c r="V44" s="202"/>
      <c r="W44" s="192">
        <f>IF(Q44&lt;U44,1,0)+IF(Q46&lt;U46,1,0)+IF(Q48&lt;U48,1,0)</f>
        <v>1</v>
      </c>
      <c r="X44" s="193"/>
      <c r="Y44" s="191" t="s">
        <v>375</v>
      </c>
      <c r="AA44" s="176" t="s">
        <v>260</v>
      </c>
      <c r="AB44" s="192">
        <f>IF(AD44&gt;AH44,1,0)+IF(AD46&gt;AH46,1,0)+IF(AD48&gt;AH48,1,0)</f>
        <v>2</v>
      </c>
      <c r="AC44" s="193"/>
      <c r="AD44" s="198">
        <v>21</v>
      </c>
      <c r="AE44" s="199"/>
      <c r="AF44" s="199" t="s">
        <v>688</v>
      </c>
      <c r="AG44" s="199"/>
      <c r="AH44" s="199">
        <v>11</v>
      </c>
      <c r="AI44" s="202"/>
      <c r="AJ44" s="192">
        <f>IF(AD44&lt;AH44,1,0)+IF(AD46&lt;AH46,1,0)+IF(AD48&lt;AH48,1,0)</f>
        <v>0</v>
      </c>
      <c r="AK44" s="193"/>
      <c r="AL44" s="191" t="s">
        <v>267</v>
      </c>
      <c r="AN44" s="176" t="s">
        <v>396</v>
      </c>
      <c r="AO44" s="192">
        <f>IF(AQ44&gt;AU44,1,0)+IF(AQ46&gt;AU46,1,0)+IF(AQ48&gt;AU48,1,0)</f>
        <v>1</v>
      </c>
      <c r="AP44" s="193"/>
      <c r="AQ44" s="198">
        <v>21</v>
      </c>
      <c r="AR44" s="199"/>
      <c r="AS44" s="199" t="s">
        <v>688</v>
      </c>
      <c r="AT44" s="199"/>
      <c r="AU44" s="199">
        <v>12</v>
      </c>
      <c r="AV44" s="202"/>
      <c r="AW44" s="192">
        <f>IF(AQ44&lt;AU44,1,0)+IF(AQ46&lt;AU46,1,0)+IF(AQ48&lt;AU48,1,0)</f>
        <v>2</v>
      </c>
      <c r="AX44" s="193"/>
      <c r="AY44" s="191" t="s">
        <v>404</v>
      </c>
      <c r="BA44" s="176" t="s">
        <v>81</v>
      </c>
      <c r="BB44" s="192">
        <f>IF(BD44&gt;BH44,1,0)+IF(BD46&gt;BH46,1,0)+IF(BD48&gt;BH48,1,0)</f>
        <v>2</v>
      </c>
      <c r="BC44" s="193"/>
      <c r="BD44" s="198">
        <v>21</v>
      </c>
      <c r="BE44" s="199"/>
      <c r="BF44" s="199" t="s">
        <v>3</v>
      </c>
      <c r="BG44" s="199"/>
      <c r="BH44" s="199">
        <v>14</v>
      </c>
      <c r="BI44" s="202"/>
      <c r="BJ44" s="192">
        <f>IF(BD44&lt;BH44,1,0)+IF(BD46&lt;BH46,1,0)+IF(BD48&lt;BH48,1,0)</f>
        <v>0</v>
      </c>
      <c r="BK44" s="193"/>
      <c r="BL44" s="191" t="s">
        <v>449</v>
      </c>
    </row>
    <row r="45" spans="1:64" ht="13.5" customHeight="1">
      <c r="A45" s="172"/>
      <c r="B45" s="194"/>
      <c r="C45" s="195"/>
      <c r="D45" s="175"/>
      <c r="E45" s="174"/>
      <c r="F45" s="174"/>
      <c r="G45" s="174"/>
      <c r="H45" s="174"/>
      <c r="I45" s="180"/>
      <c r="J45" s="194"/>
      <c r="K45" s="195"/>
      <c r="L45" s="184"/>
      <c r="N45" s="172"/>
      <c r="O45" s="194"/>
      <c r="P45" s="195"/>
      <c r="Q45" s="175"/>
      <c r="R45" s="174"/>
      <c r="S45" s="174"/>
      <c r="T45" s="174"/>
      <c r="U45" s="174"/>
      <c r="V45" s="180"/>
      <c r="W45" s="194"/>
      <c r="X45" s="195"/>
      <c r="Y45" s="184"/>
      <c r="AA45" s="172"/>
      <c r="AB45" s="194"/>
      <c r="AC45" s="195"/>
      <c r="AD45" s="175"/>
      <c r="AE45" s="174"/>
      <c r="AF45" s="174"/>
      <c r="AG45" s="174"/>
      <c r="AH45" s="174"/>
      <c r="AI45" s="180"/>
      <c r="AJ45" s="194"/>
      <c r="AK45" s="195"/>
      <c r="AL45" s="184"/>
      <c r="AN45" s="172"/>
      <c r="AO45" s="194"/>
      <c r="AP45" s="195"/>
      <c r="AQ45" s="175"/>
      <c r="AR45" s="174"/>
      <c r="AS45" s="174"/>
      <c r="AT45" s="174"/>
      <c r="AU45" s="174"/>
      <c r="AV45" s="180"/>
      <c r="AW45" s="194"/>
      <c r="AX45" s="195"/>
      <c r="AY45" s="184"/>
      <c r="BA45" s="172"/>
      <c r="BB45" s="194"/>
      <c r="BC45" s="195"/>
      <c r="BD45" s="175"/>
      <c r="BE45" s="174"/>
      <c r="BF45" s="174"/>
      <c r="BG45" s="174"/>
      <c r="BH45" s="174"/>
      <c r="BI45" s="180"/>
      <c r="BJ45" s="194"/>
      <c r="BK45" s="195"/>
      <c r="BL45" s="184"/>
    </row>
    <row r="46" spans="1:64" ht="13.5" customHeight="1">
      <c r="A46" s="172"/>
      <c r="B46" s="194"/>
      <c r="C46" s="195"/>
      <c r="D46" s="175">
        <v>17</v>
      </c>
      <c r="E46" s="174"/>
      <c r="F46" s="174" t="s">
        <v>3</v>
      </c>
      <c r="G46" s="174"/>
      <c r="H46" s="174">
        <v>21</v>
      </c>
      <c r="I46" s="180"/>
      <c r="J46" s="194"/>
      <c r="K46" s="195"/>
      <c r="L46" s="184"/>
      <c r="N46" s="172"/>
      <c r="O46" s="194"/>
      <c r="P46" s="195"/>
      <c r="Q46" s="175">
        <v>21</v>
      </c>
      <c r="R46" s="174"/>
      <c r="S46" s="174" t="s">
        <v>3</v>
      </c>
      <c r="T46" s="174"/>
      <c r="U46" s="174">
        <v>14</v>
      </c>
      <c r="V46" s="180"/>
      <c r="W46" s="194"/>
      <c r="X46" s="195"/>
      <c r="Y46" s="184"/>
      <c r="AA46" s="172"/>
      <c r="AB46" s="194"/>
      <c r="AC46" s="195"/>
      <c r="AD46" s="175">
        <v>21</v>
      </c>
      <c r="AE46" s="174"/>
      <c r="AF46" s="174" t="s">
        <v>688</v>
      </c>
      <c r="AG46" s="174"/>
      <c r="AH46" s="174">
        <v>7</v>
      </c>
      <c r="AI46" s="180"/>
      <c r="AJ46" s="194"/>
      <c r="AK46" s="195"/>
      <c r="AL46" s="184"/>
      <c r="AN46" s="172"/>
      <c r="AO46" s="194"/>
      <c r="AP46" s="195"/>
      <c r="AQ46" s="175">
        <v>13</v>
      </c>
      <c r="AR46" s="174"/>
      <c r="AS46" s="174" t="s">
        <v>688</v>
      </c>
      <c r="AT46" s="174"/>
      <c r="AU46" s="174">
        <v>21</v>
      </c>
      <c r="AV46" s="180"/>
      <c r="AW46" s="194"/>
      <c r="AX46" s="195"/>
      <c r="AY46" s="184"/>
      <c r="BA46" s="172"/>
      <c r="BB46" s="194"/>
      <c r="BC46" s="195"/>
      <c r="BD46" s="175">
        <v>21</v>
      </c>
      <c r="BE46" s="174"/>
      <c r="BF46" s="174" t="s">
        <v>3</v>
      </c>
      <c r="BG46" s="174"/>
      <c r="BH46" s="174">
        <v>18</v>
      </c>
      <c r="BI46" s="180"/>
      <c r="BJ46" s="194"/>
      <c r="BK46" s="195"/>
      <c r="BL46" s="184"/>
    </row>
    <row r="47" spans="1:64" ht="13.5" customHeight="1">
      <c r="A47" s="172" t="s">
        <v>468</v>
      </c>
      <c r="B47" s="194"/>
      <c r="C47" s="195"/>
      <c r="D47" s="175"/>
      <c r="E47" s="174"/>
      <c r="F47" s="174"/>
      <c r="G47" s="174"/>
      <c r="H47" s="174"/>
      <c r="I47" s="180"/>
      <c r="J47" s="194"/>
      <c r="K47" s="195"/>
      <c r="L47" s="184" t="s">
        <v>475</v>
      </c>
      <c r="N47" s="172" t="s">
        <v>368</v>
      </c>
      <c r="O47" s="194"/>
      <c r="P47" s="195"/>
      <c r="Q47" s="175"/>
      <c r="R47" s="174"/>
      <c r="S47" s="174"/>
      <c r="T47" s="174"/>
      <c r="U47" s="174"/>
      <c r="V47" s="180"/>
      <c r="W47" s="194"/>
      <c r="X47" s="195"/>
      <c r="Y47" s="184" t="s">
        <v>376</v>
      </c>
      <c r="AA47" s="172" t="s">
        <v>261</v>
      </c>
      <c r="AB47" s="194"/>
      <c r="AC47" s="195"/>
      <c r="AD47" s="175"/>
      <c r="AE47" s="174"/>
      <c r="AF47" s="174"/>
      <c r="AG47" s="174"/>
      <c r="AH47" s="174"/>
      <c r="AI47" s="180"/>
      <c r="AJ47" s="194"/>
      <c r="AK47" s="195"/>
      <c r="AL47" s="184" t="s">
        <v>268</v>
      </c>
      <c r="AN47" s="172" t="s">
        <v>397</v>
      </c>
      <c r="AO47" s="194"/>
      <c r="AP47" s="195"/>
      <c r="AQ47" s="175"/>
      <c r="AR47" s="174"/>
      <c r="AS47" s="174"/>
      <c r="AT47" s="174"/>
      <c r="AU47" s="174"/>
      <c r="AV47" s="180"/>
      <c r="AW47" s="194"/>
      <c r="AX47" s="195"/>
      <c r="AY47" s="184" t="s">
        <v>405</v>
      </c>
      <c r="BA47" s="172" t="s">
        <v>444</v>
      </c>
      <c r="BB47" s="194"/>
      <c r="BC47" s="195"/>
      <c r="BD47" s="175"/>
      <c r="BE47" s="174"/>
      <c r="BF47" s="174"/>
      <c r="BG47" s="174"/>
      <c r="BH47" s="174"/>
      <c r="BI47" s="180"/>
      <c r="BJ47" s="194"/>
      <c r="BK47" s="195"/>
      <c r="BL47" s="184" t="s">
        <v>450</v>
      </c>
    </row>
    <row r="48" spans="1:64" ht="13.5" customHeight="1">
      <c r="A48" s="172"/>
      <c r="B48" s="194"/>
      <c r="C48" s="195"/>
      <c r="D48" s="175"/>
      <c r="E48" s="174"/>
      <c r="F48" s="174" t="s">
        <v>3</v>
      </c>
      <c r="G48" s="174"/>
      <c r="H48" s="209" t="s">
        <v>548</v>
      </c>
      <c r="I48" s="210"/>
      <c r="J48" s="194"/>
      <c r="K48" s="195"/>
      <c r="L48" s="184"/>
      <c r="N48" s="172"/>
      <c r="O48" s="194"/>
      <c r="P48" s="195"/>
      <c r="Q48" s="175">
        <v>21</v>
      </c>
      <c r="R48" s="174"/>
      <c r="S48" s="174" t="s">
        <v>3</v>
      </c>
      <c r="T48" s="174"/>
      <c r="U48" s="174">
        <v>19</v>
      </c>
      <c r="V48" s="180"/>
      <c r="W48" s="194"/>
      <c r="X48" s="195"/>
      <c r="Y48" s="184"/>
      <c r="AA48" s="172"/>
      <c r="AB48" s="194"/>
      <c r="AC48" s="195"/>
      <c r="AD48" s="175"/>
      <c r="AE48" s="174"/>
      <c r="AF48" s="174" t="s">
        <v>688</v>
      </c>
      <c r="AG48" s="174"/>
      <c r="AH48" s="174"/>
      <c r="AI48" s="180"/>
      <c r="AJ48" s="194"/>
      <c r="AK48" s="195"/>
      <c r="AL48" s="184"/>
      <c r="AN48" s="172"/>
      <c r="AO48" s="194"/>
      <c r="AP48" s="195"/>
      <c r="AQ48" s="175">
        <v>18</v>
      </c>
      <c r="AR48" s="174"/>
      <c r="AS48" s="174" t="s">
        <v>688</v>
      </c>
      <c r="AT48" s="174"/>
      <c r="AU48" s="174">
        <v>21</v>
      </c>
      <c r="AV48" s="180"/>
      <c r="AW48" s="194"/>
      <c r="AX48" s="195"/>
      <c r="AY48" s="184"/>
      <c r="BA48" s="172"/>
      <c r="BB48" s="194"/>
      <c r="BC48" s="195"/>
      <c r="BD48" s="175"/>
      <c r="BE48" s="174"/>
      <c r="BF48" s="174" t="s">
        <v>3</v>
      </c>
      <c r="BG48" s="174"/>
      <c r="BH48" s="174"/>
      <c r="BI48" s="180"/>
      <c r="BJ48" s="194"/>
      <c r="BK48" s="195"/>
      <c r="BL48" s="184"/>
    </row>
    <row r="49" spans="1:64" ht="14.25" customHeight="1" thickBot="1">
      <c r="A49" s="190"/>
      <c r="B49" s="200"/>
      <c r="C49" s="201"/>
      <c r="D49" s="188"/>
      <c r="E49" s="186"/>
      <c r="F49" s="186"/>
      <c r="G49" s="186"/>
      <c r="H49" s="211"/>
      <c r="I49" s="212"/>
      <c r="J49" s="200"/>
      <c r="K49" s="201"/>
      <c r="L49" s="189"/>
      <c r="N49" s="190"/>
      <c r="O49" s="200"/>
      <c r="P49" s="201"/>
      <c r="Q49" s="188"/>
      <c r="R49" s="186"/>
      <c r="S49" s="186"/>
      <c r="T49" s="186"/>
      <c r="U49" s="186"/>
      <c r="V49" s="187"/>
      <c r="W49" s="200"/>
      <c r="X49" s="201"/>
      <c r="Y49" s="189"/>
      <c r="AA49" s="190"/>
      <c r="AB49" s="200"/>
      <c r="AC49" s="201"/>
      <c r="AD49" s="188"/>
      <c r="AE49" s="186"/>
      <c r="AF49" s="186"/>
      <c r="AG49" s="186"/>
      <c r="AH49" s="186"/>
      <c r="AI49" s="187"/>
      <c r="AJ49" s="200"/>
      <c r="AK49" s="201"/>
      <c r="AL49" s="189"/>
      <c r="AN49" s="190"/>
      <c r="AO49" s="200"/>
      <c r="AP49" s="201"/>
      <c r="AQ49" s="188"/>
      <c r="AR49" s="186"/>
      <c r="AS49" s="186"/>
      <c r="AT49" s="186"/>
      <c r="AU49" s="186"/>
      <c r="AV49" s="187"/>
      <c r="AW49" s="200"/>
      <c r="AX49" s="201"/>
      <c r="AY49" s="189"/>
      <c r="BA49" s="190"/>
      <c r="BB49" s="200"/>
      <c r="BC49" s="201"/>
      <c r="BD49" s="188"/>
      <c r="BE49" s="186"/>
      <c r="BF49" s="186"/>
      <c r="BG49" s="186"/>
      <c r="BH49" s="186"/>
      <c r="BI49" s="187"/>
      <c r="BJ49" s="200"/>
      <c r="BK49" s="201"/>
      <c r="BL49" s="189"/>
    </row>
    <row r="50" spans="1:53" ht="13.5" customHeight="1">
      <c r="A50" s="9"/>
      <c r="N50" s="9"/>
      <c r="AA50" s="9"/>
      <c r="AN50" s="9"/>
      <c r="BA50" s="9"/>
    </row>
    <row r="51" spans="1:64" ht="15" thickBot="1">
      <c r="A51" s="179" t="str">
        <f>"1部　試合番号"&amp;ROUNDUP(ROW()/25,0)</f>
        <v>1部　試合番号3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N51" s="179" t="str">
        <f>"２部　試合番号"&amp;ROUNDUP(ROW()/25,0)</f>
        <v>２部　試合番号3</v>
      </c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AA51" s="179" t="str">
        <f>"３部　試合番号"&amp;ROUNDUP(ROW()/25,0)</f>
        <v>３部　試合番号3</v>
      </c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N51" s="179" t="str">
        <f>"４部　試合番号"&amp;ROUNDUP(ROW()/25,0)</f>
        <v>４部　試合番号3</v>
      </c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BA51" s="179" t="str">
        <f>"５部　試合番号"&amp;ROUNDUP(ROW()/25,0)</f>
        <v>５部　試合番号3</v>
      </c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</row>
    <row r="52" spans="1:64" ht="14.25" customHeight="1">
      <c r="A52" s="83" t="s">
        <v>484</v>
      </c>
      <c r="B52" s="203">
        <f>IF(B55&gt;J55,1)+IF(B62&gt;J62,1)+IF(B69&gt;J69,1)</f>
        <v>2</v>
      </c>
      <c r="C52" s="204"/>
      <c r="D52" s="204"/>
      <c r="E52" s="204"/>
      <c r="F52" s="204" t="s">
        <v>3</v>
      </c>
      <c r="G52" s="204"/>
      <c r="H52" s="204">
        <f>IF(B55&lt;J55,1)+IF(B62&lt;J62,1)+IF(B69&lt;J69,1)</f>
        <v>1</v>
      </c>
      <c r="I52" s="204"/>
      <c r="J52" s="204"/>
      <c r="K52" s="207"/>
      <c r="L52" s="84" t="s">
        <v>490</v>
      </c>
      <c r="N52" s="83" t="s">
        <v>241</v>
      </c>
      <c r="O52" s="203">
        <f>IF(O55&gt;W55,1)+IF(O62&gt;W62,1)+IF(O69&gt;W69,1)</f>
        <v>2</v>
      </c>
      <c r="P52" s="204"/>
      <c r="Q52" s="204"/>
      <c r="R52" s="204"/>
      <c r="S52" s="204" t="s">
        <v>3</v>
      </c>
      <c r="T52" s="204"/>
      <c r="U52" s="204">
        <f>IF(O55&lt;W55,1)+IF(O62&lt;W62,1)+IF(O69&lt;W69,1)</f>
        <v>1</v>
      </c>
      <c r="V52" s="204"/>
      <c r="W52" s="204"/>
      <c r="X52" s="207"/>
      <c r="Y52" s="84" t="s">
        <v>209</v>
      </c>
      <c r="AA52" s="83" t="s">
        <v>269</v>
      </c>
      <c r="AB52" s="203">
        <f>IF(AB55&gt;AJ55,1)+IF(AB62&gt;AJ62,1)+IF(AB69&gt;AJ69,1)</f>
        <v>1</v>
      </c>
      <c r="AC52" s="204"/>
      <c r="AD52" s="204"/>
      <c r="AE52" s="204"/>
      <c r="AF52" s="204" t="s">
        <v>688</v>
      </c>
      <c r="AG52" s="204"/>
      <c r="AH52" s="204">
        <f>IF(AB55&lt;AJ55,1)+IF(AB62&lt;AJ62,1)+IF(AB69&lt;AJ69,1)</f>
        <v>2</v>
      </c>
      <c r="AI52" s="204"/>
      <c r="AJ52" s="204"/>
      <c r="AK52" s="207"/>
      <c r="AL52" s="84" t="s">
        <v>170</v>
      </c>
      <c r="AN52" s="83" t="s">
        <v>692</v>
      </c>
      <c r="AO52" s="203">
        <f>IF(AO55&gt;AW55,1)+IF(AO62&gt;AW62,1)+IF(AO69&gt;AW69,1)</f>
        <v>3</v>
      </c>
      <c r="AP52" s="204"/>
      <c r="AQ52" s="204"/>
      <c r="AR52" s="204"/>
      <c r="AS52" s="204" t="s">
        <v>688</v>
      </c>
      <c r="AT52" s="204"/>
      <c r="AU52" s="204">
        <f>IF(AO55&lt;AW55,1)+IF(AO62&lt;AW62,1)+IF(AO69&lt;AW69,1)</f>
        <v>0</v>
      </c>
      <c r="AV52" s="204"/>
      <c r="AW52" s="204"/>
      <c r="AX52" s="207"/>
      <c r="AY52" s="84" t="s">
        <v>693</v>
      </c>
      <c r="BA52" s="83" t="s">
        <v>308</v>
      </c>
      <c r="BB52" s="203">
        <f>IF(BB55&gt;BJ55,1)+IF(BB62&gt;BJ62,1)+IF(BB69&gt;BJ69,1)</f>
        <v>3</v>
      </c>
      <c r="BC52" s="204"/>
      <c r="BD52" s="204"/>
      <c r="BE52" s="204"/>
      <c r="BF52" s="204" t="s">
        <v>3</v>
      </c>
      <c r="BG52" s="204"/>
      <c r="BH52" s="204">
        <f>IF(BB55&lt;BJ55,1)+IF(BB62&lt;BJ62,1)+IF(BB69&lt;BJ69,1)</f>
        <v>0</v>
      </c>
      <c r="BI52" s="204"/>
      <c r="BJ52" s="204"/>
      <c r="BK52" s="207"/>
      <c r="BL52" s="84" t="s">
        <v>281</v>
      </c>
    </row>
    <row r="53" spans="1:64" ht="14.25" customHeight="1">
      <c r="A53" s="85" t="s">
        <v>231</v>
      </c>
      <c r="B53" s="205"/>
      <c r="C53" s="206"/>
      <c r="D53" s="206"/>
      <c r="E53" s="206"/>
      <c r="F53" s="206"/>
      <c r="G53" s="206"/>
      <c r="H53" s="206"/>
      <c r="I53" s="206"/>
      <c r="J53" s="206"/>
      <c r="K53" s="208"/>
      <c r="L53" s="86" t="s">
        <v>263</v>
      </c>
      <c r="N53" s="85" t="s">
        <v>242</v>
      </c>
      <c r="O53" s="205"/>
      <c r="P53" s="206"/>
      <c r="Q53" s="206"/>
      <c r="R53" s="206"/>
      <c r="S53" s="206"/>
      <c r="T53" s="206"/>
      <c r="U53" s="206"/>
      <c r="V53" s="206"/>
      <c r="W53" s="206"/>
      <c r="X53" s="208"/>
      <c r="Y53" s="86" t="s">
        <v>231</v>
      </c>
      <c r="AA53" s="85" t="s">
        <v>231</v>
      </c>
      <c r="AB53" s="205"/>
      <c r="AC53" s="206"/>
      <c r="AD53" s="206"/>
      <c r="AE53" s="206"/>
      <c r="AF53" s="206"/>
      <c r="AG53" s="206"/>
      <c r="AH53" s="206"/>
      <c r="AI53" s="206"/>
      <c r="AJ53" s="206"/>
      <c r="AK53" s="208"/>
      <c r="AL53" s="86" t="s">
        <v>239</v>
      </c>
      <c r="AN53" s="85" t="s">
        <v>687</v>
      </c>
      <c r="AO53" s="205"/>
      <c r="AP53" s="206"/>
      <c r="AQ53" s="206"/>
      <c r="AR53" s="206"/>
      <c r="AS53" s="206"/>
      <c r="AT53" s="206"/>
      <c r="AU53" s="206"/>
      <c r="AV53" s="206"/>
      <c r="AW53" s="206"/>
      <c r="AX53" s="208"/>
      <c r="AY53" s="86" t="s">
        <v>694</v>
      </c>
      <c r="BA53" s="85" t="s">
        <v>309</v>
      </c>
      <c r="BB53" s="205"/>
      <c r="BC53" s="206"/>
      <c r="BD53" s="206"/>
      <c r="BE53" s="206"/>
      <c r="BF53" s="206"/>
      <c r="BG53" s="206"/>
      <c r="BH53" s="206"/>
      <c r="BI53" s="206"/>
      <c r="BJ53" s="206"/>
      <c r="BK53" s="208"/>
      <c r="BL53" s="86" t="s">
        <v>231</v>
      </c>
    </row>
    <row r="54" spans="1:64" ht="14.25">
      <c r="A54" s="176" t="s">
        <v>0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8"/>
      <c r="N54" s="176" t="s">
        <v>0</v>
      </c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8"/>
      <c r="AA54" s="176" t="s">
        <v>695</v>
      </c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8"/>
      <c r="AN54" s="176" t="s">
        <v>695</v>
      </c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8"/>
      <c r="BA54" s="176" t="s">
        <v>0</v>
      </c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8"/>
    </row>
    <row r="55" spans="1:64" ht="13.5" customHeight="1">
      <c r="A55" s="176" t="s">
        <v>486</v>
      </c>
      <c r="B55" s="192">
        <f>IF(D55&gt;H55,1,0)+IF(D57&gt;H57,1,0)+IF(D59&gt;H59,1,0)</f>
        <v>2</v>
      </c>
      <c r="C55" s="193"/>
      <c r="D55" s="198">
        <v>19</v>
      </c>
      <c r="E55" s="199"/>
      <c r="F55" s="199" t="s">
        <v>3</v>
      </c>
      <c r="G55" s="199"/>
      <c r="H55" s="199">
        <v>21</v>
      </c>
      <c r="I55" s="202"/>
      <c r="J55" s="192">
        <f>IF(D55&lt;H55,1,0)+IF(D57&lt;H57,1,0)+IF(D59&lt;H59,1,0)</f>
        <v>1</v>
      </c>
      <c r="K55" s="193"/>
      <c r="L55" s="191" t="s">
        <v>491</v>
      </c>
      <c r="N55" s="176" t="s">
        <v>350</v>
      </c>
      <c r="O55" s="192">
        <f>IF(Q55&gt;U55,1,0)+IF(Q57&gt;U57,1,0)+IF(Q59&gt;U59,1,0)</f>
        <v>2</v>
      </c>
      <c r="P55" s="193"/>
      <c r="Q55" s="198">
        <v>21</v>
      </c>
      <c r="R55" s="199"/>
      <c r="S55" s="199" t="s">
        <v>3</v>
      </c>
      <c r="T55" s="199"/>
      <c r="U55" s="199">
        <v>15</v>
      </c>
      <c r="V55" s="202"/>
      <c r="W55" s="192">
        <f>IF(Q55&lt;U55,1,0)+IF(Q57&lt;U57,1,0)+IF(Q59&lt;U59,1,0)</f>
        <v>1</v>
      </c>
      <c r="X55" s="193"/>
      <c r="Y55" s="191" t="s">
        <v>356</v>
      </c>
      <c r="AA55" s="176" t="s">
        <v>270</v>
      </c>
      <c r="AB55" s="192">
        <f>IF(AD55&gt;AH55,1,0)+IF(AD57&gt;AH57,1,0)+IF(AD59&gt;AH59,1,0)</f>
        <v>0</v>
      </c>
      <c r="AC55" s="193"/>
      <c r="AD55" s="198">
        <v>20</v>
      </c>
      <c r="AE55" s="199"/>
      <c r="AF55" s="199" t="s">
        <v>696</v>
      </c>
      <c r="AG55" s="199"/>
      <c r="AH55" s="199">
        <v>22</v>
      </c>
      <c r="AI55" s="202"/>
      <c r="AJ55" s="192">
        <f>IF(AD55&lt;AH55,1,0)+IF(AD57&lt;AH57,1,0)+IF(AD59&lt;AH59,1,0)</f>
        <v>2</v>
      </c>
      <c r="AK55" s="193"/>
      <c r="AL55" s="191" t="s">
        <v>228</v>
      </c>
      <c r="AN55" s="176" t="s">
        <v>697</v>
      </c>
      <c r="AO55" s="192">
        <f>IF(AQ55&gt;AU55,1,0)+IF(AQ57&gt;AU57,1,0)+IF(AQ59&gt;AU59,1,0)</f>
        <v>2</v>
      </c>
      <c r="AP55" s="193"/>
      <c r="AQ55" s="198">
        <v>21</v>
      </c>
      <c r="AR55" s="199"/>
      <c r="AS55" s="199" t="s">
        <v>696</v>
      </c>
      <c r="AT55" s="199"/>
      <c r="AU55" s="199">
        <v>13</v>
      </c>
      <c r="AV55" s="202"/>
      <c r="AW55" s="192">
        <f>IF(AQ55&lt;AU55,1,0)+IF(AQ57&lt;AU57,1,0)+IF(AQ59&lt;AU59,1,0)</f>
        <v>1</v>
      </c>
      <c r="AX55" s="193"/>
      <c r="AY55" s="191" t="s">
        <v>698</v>
      </c>
      <c r="BA55" s="176" t="s">
        <v>451</v>
      </c>
      <c r="BB55" s="192">
        <f>IF(BD55&gt;BH55,1,0)+IF(BD57&gt;BH57,1,0)+IF(BD59&gt;BH59,1,0)</f>
        <v>2</v>
      </c>
      <c r="BC55" s="193"/>
      <c r="BD55" s="198">
        <v>21</v>
      </c>
      <c r="BE55" s="199"/>
      <c r="BF55" s="199" t="s">
        <v>3</v>
      </c>
      <c r="BG55" s="199"/>
      <c r="BH55" s="199">
        <v>12</v>
      </c>
      <c r="BI55" s="202"/>
      <c r="BJ55" s="192">
        <f>IF(BD55&lt;BH55,1,0)+IF(BD57&lt;BH57,1,0)+IF(BD59&lt;BH59,1,0)</f>
        <v>0</v>
      </c>
      <c r="BK55" s="193"/>
      <c r="BL55" s="191" t="s">
        <v>458</v>
      </c>
    </row>
    <row r="56" spans="1:64" ht="13.5" customHeight="1">
      <c r="A56" s="172"/>
      <c r="B56" s="194"/>
      <c r="C56" s="195"/>
      <c r="D56" s="175"/>
      <c r="E56" s="174"/>
      <c r="F56" s="174"/>
      <c r="G56" s="174"/>
      <c r="H56" s="174"/>
      <c r="I56" s="180"/>
      <c r="J56" s="194"/>
      <c r="K56" s="195"/>
      <c r="L56" s="184"/>
      <c r="N56" s="172"/>
      <c r="O56" s="194"/>
      <c r="P56" s="195"/>
      <c r="Q56" s="175"/>
      <c r="R56" s="174"/>
      <c r="S56" s="174"/>
      <c r="T56" s="174"/>
      <c r="U56" s="174"/>
      <c r="V56" s="180"/>
      <c r="W56" s="194"/>
      <c r="X56" s="195"/>
      <c r="Y56" s="184"/>
      <c r="AA56" s="172"/>
      <c r="AB56" s="194"/>
      <c r="AC56" s="195"/>
      <c r="AD56" s="175"/>
      <c r="AE56" s="174"/>
      <c r="AF56" s="174"/>
      <c r="AG56" s="174"/>
      <c r="AH56" s="174"/>
      <c r="AI56" s="180"/>
      <c r="AJ56" s="194"/>
      <c r="AK56" s="195"/>
      <c r="AL56" s="184"/>
      <c r="AN56" s="172"/>
      <c r="AO56" s="194"/>
      <c r="AP56" s="195"/>
      <c r="AQ56" s="175"/>
      <c r="AR56" s="174"/>
      <c r="AS56" s="174"/>
      <c r="AT56" s="174"/>
      <c r="AU56" s="174"/>
      <c r="AV56" s="180"/>
      <c r="AW56" s="194"/>
      <c r="AX56" s="195"/>
      <c r="AY56" s="184"/>
      <c r="BA56" s="172"/>
      <c r="BB56" s="194"/>
      <c r="BC56" s="195"/>
      <c r="BD56" s="175"/>
      <c r="BE56" s="174"/>
      <c r="BF56" s="174"/>
      <c r="BG56" s="174"/>
      <c r="BH56" s="174"/>
      <c r="BI56" s="180"/>
      <c r="BJ56" s="194"/>
      <c r="BK56" s="195"/>
      <c r="BL56" s="184"/>
    </row>
    <row r="57" spans="1:64" ht="13.5" customHeight="1">
      <c r="A57" s="172"/>
      <c r="B57" s="194"/>
      <c r="C57" s="195"/>
      <c r="D57" s="175">
        <v>21</v>
      </c>
      <c r="E57" s="174"/>
      <c r="F57" s="174" t="s">
        <v>3</v>
      </c>
      <c r="G57" s="174"/>
      <c r="H57" s="174">
        <v>12</v>
      </c>
      <c r="I57" s="180"/>
      <c r="J57" s="194"/>
      <c r="K57" s="195"/>
      <c r="L57" s="184"/>
      <c r="N57" s="172"/>
      <c r="O57" s="194"/>
      <c r="P57" s="195"/>
      <c r="Q57" s="175">
        <v>20</v>
      </c>
      <c r="R57" s="174"/>
      <c r="S57" s="174" t="s">
        <v>3</v>
      </c>
      <c r="T57" s="174"/>
      <c r="U57" s="174">
        <v>22</v>
      </c>
      <c r="V57" s="180"/>
      <c r="W57" s="194"/>
      <c r="X57" s="195"/>
      <c r="Y57" s="184"/>
      <c r="AA57" s="172"/>
      <c r="AB57" s="194"/>
      <c r="AC57" s="195"/>
      <c r="AD57" s="175">
        <v>17</v>
      </c>
      <c r="AE57" s="174"/>
      <c r="AF57" s="174" t="s">
        <v>696</v>
      </c>
      <c r="AG57" s="174"/>
      <c r="AH57" s="174">
        <v>21</v>
      </c>
      <c r="AI57" s="180"/>
      <c r="AJ57" s="194"/>
      <c r="AK57" s="195"/>
      <c r="AL57" s="184"/>
      <c r="AN57" s="172"/>
      <c r="AO57" s="194"/>
      <c r="AP57" s="195"/>
      <c r="AQ57" s="175">
        <v>16</v>
      </c>
      <c r="AR57" s="174"/>
      <c r="AS57" s="174" t="s">
        <v>696</v>
      </c>
      <c r="AT57" s="174"/>
      <c r="AU57" s="174">
        <v>21</v>
      </c>
      <c r="AV57" s="180"/>
      <c r="AW57" s="194"/>
      <c r="AX57" s="195"/>
      <c r="AY57" s="184"/>
      <c r="BA57" s="172"/>
      <c r="BB57" s="194"/>
      <c r="BC57" s="195"/>
      <c r="BD57" s="175">
        <v>21</v>
      </c>
      <c r="BE57" s="174"/>
      <c r="BF57" s="174" t="s">
        <v>3</v>
      </c>
      <c r="BG57" s="174"/>
      <c r="BH57" s="174">
        <v>12</v>
      </c>
      <c r="BI57" s="180"/>
      <c r="BJ57" s="194"/>
      <c r="BK57" s="195"/>
      <c r="BL57" s="184"/>
    </row>
    <row r="58" spans="1:64" ht="13.5" customHeight="1">
      <c r="A58" s="172" t="s">
        <v>487</v>
      </c>
      <c r="B58" s="194"/>
      <c r="C58" s="195"/>
      <c r="D58" s="175"/>
      <c r="E58" s="174"/>
      <c r="F58" s="174"/>
      <c r="G58" s="174"/>
      <c r="H58" s="174"/>
      <c r="I58" s="180"/>
      <c r="J58" s="194"/>
      <c r="K58" s="195"/>
      <c r="L58" s="184" t="s">
        <v>492</v>
      </c>
      <c r="N58" s="172" t="s">
        <v>351</v>
      </c>
      <c r="O58" s="194"/>
      <c r="P58" s="195"/>
      <c r="Q58" s="175"/>
      <c r="R58" s="174"/>
      <c r="S58" s="174"/>
      <c r="T58" s="174"/>
      <c r="U58" s="174"/>
      <c r="V58" s="180"/>
      <c r="W58" s="194"/>
      <c r="X58" s="195"/>
      <c r="Y58" s="184" t="s">
        <v>357</v>
      </c>
      <c r="AA58" s="172" t="s">
        <v>271</v>
      </c>
      <c r="AB58" s="194"/>
      <c r="AC58" s="195"/>
      <c r="AD58" s="175"/>
      <c r="AE58" s="174"/>
      <c r="AF58" s="174"/>
      <c r="AG58" s="174"/>
      <c r="AH58" s="174"/>
      <c r="AI58" s="180"/>
      <c r="AJ58" s="194"/>
      <c r="AK58" s="195"/>
      <c r="AL58" s="184" t="s">
        <v>277</v>
      </c>
      <c r="AN58" s="172" t="s">
        <v>699</v>
      </c>
      <c r="AO58" s="194"/>
      <c r="AP58" s="195"/>
      <c r="AQ58" s="175"/>
      <c r="AR58" s="174"/>
      <c r="AS58" s="174"/>
      <c r="AT58" s="174"/>
      <c r="AU58" s="174"/>
      <c r="AV58" s="180"/>
      <c r="AW58" s="194"/>
      <c r="AX58" s="195"/>
      <c r="AY58" s="184" t="s">
        <v>700</v>
      </c>
      <c r="BA58" s="172" t="s">
        <v>452</v>
      </c>
      <c r="BB58" s="194"/>
      <c r="BC58" s="195"/>
      <c r="BD58" s="175"/>
      <c r="BE58" s="174"/>
      <c r="BF58" s="174"/>
      <c r="BG58" s="174"/>
      <c r="BH58" s="174"/>
      <c r="BI58" s="180"/>
      <c r="BJ58" s="194"/>
      <c r="BK58" s="195"/>
      <c r="BL58" s="184" t="s">
        <v>459</v>
      </c>
    </row>
    <row r="59" spans="1:64" ht="13.5" customHeight="1">
      <c r="A59" s="172"/>
      <c r="B59" s="194"/>
      <c r="C59" s="195"/>
      <c r="D59" s="175">
        <v>21</v>
      </c>
      <c r="E59" s="174"/>
      <c r="F59" s="174" t="s">
        <v>3</v>
      </c>
      <c r="G59" s="174"/>
      <c r="H59" s="174">
        <v>15</v>
      </c>
      <c r="I59" s="180"/>
      <c r="J59" s="194"/>
      <c r="K59" s="195"/>
      <c r="L59" s="184"/>
      <c r="N59" s="172"/>
      <c r="O59" s="194"/>
      <c r="P59" s="195"/>
      <c r="Q59" s="175">
        <v>21</v>
      </c>
      <c r="R59" s="174"/>
      <c r="S59" s="174" t="s">
        <v>3</v>
      </c>
      <c r="T59" s="174"/>
      <c r="U59" s="174">
        <v>15</v>
      </c>
      <c r="V59" s="180"/>
      <c r="W59" s="194"/>
      <c r="X59" s="195"/>
      <c r="Y59" s="184"/>
      <c r="AA59" s="172"/>
      <c r="AB59" s="194"/>
      <c r="AC59" s="195"/>
      <c r="AD59" s="175"/>
      <c r="AE59" s="174"/>
      <c r="AF59" s="174" t="s">
        <v>696</v>
      </c>
      <c r="AG59" s="174"/>
      <c r="AH59" s="174"/>
      <c r="AI59" s="180"/>
      <c r="AJ59" s="194"/>
      <c r="AK59" s="195"/>
      <c r="AL59" s="184"/>
      <c r="AN59" s="172"/>
      <c r="AO59" s="194"/>
      <c r="AP59" s="195"/>
      <c r="AQ59" s="175">
        <v>21</v>
      </c>
      <c r="AR59" s="174"/>
      <c r="AS59" s="174" t="s">
        <v>696</v>
      </c>
      <c r="AT59" s="174"/>
      <c r="AU59" s="174">
        <v>19</v>
      </c>
      <c r="AV59" s="180"/>
      <c r="AW59" s="194"/>
      <c r="AX59" s="195"/>
      <c r="AY59" s="184"/>
      <c r="BA59" s="172"/>
      <c r="BB59" s="194"/>
      <c r="BC59" s="195"/>
      <c r="BD59" s="175"/>
      <c r="BE59" s="174"/>
      <c r="BF59" s="174" t="s">
        <v>3</v>
      </c>
      <c r="BG59" s="174"/>
      <c r="BH59" s="174"/>
      <c r="BI59" s="180"/>
      <c r="BJ59" s="194"/>
      <c r="BK59" s="195"/>
      <c r="BL59" s="184"/>
    </row>
    <row r="60" spans="1:64" ht="13.5" customHeight="1">
      <c r="A60" s="173"/>
      <c r="B60" s="196"/>
      <c r="C60" s="197"/>
      <c r="D60" s="183"/>
      <c r="E60" s="181"/>
      <c r="F60" s="181"/>
      <c r="G60" s="181"/>
      <c r="H60" s="181"/>
      <c r="I60" s="182"/>
      <c r="J60" s="196"/>
      <c r="K60" s="197"/>
      <c r="L60" s="185"/>
      <c r="N60" s="173"/>
      <c r="O60" s="196"/>
      <c r="P60" s="197"/>
      <c r="Q60" s="183"/>
      <c r="R60" s="181"/>
      <c r="S60" s="181"/>
      <c r="T60" s="181"/>
      <c r="U60" s="181"/>
      <c r="V60" s="182"/>
      <c r="W60" s="196"/>
      <c r="X60" s="197"/>
      <c r="Y60" s="185"/>
      <c r="AA60" s="173"/>
      <c r="AB60" s="196"/>
      <c r="AC60" s="197"/>
      <c r="AD60" s="183"/>
      <c r="AE60" s="181"/>
      <c r="AF60" s="181"/>
      <c r="AG60" s="181"/>
      <c r="AH60" s="181"/>
      <c r="AI60" s="182"/>
      <c r="AJ60" s="196"/>
      <c r="AK60" s="197"/>
      <c r="AL60" s="185"/>
      <c r="AN60" s="173"/>
      <c r="AO60" s="196"/>
      <c r="AP60" s="197"/>
      <c r="AQ60" s="183"/>
      <c r="AR60" s="181"/>
      <c r="AS60" s="181"/>
      <c r="AT60" s="181"/>
      <c r="AU60" s="181"/>
      <c r="AV60" s="182"/>
      <c r="AW60" s="196"/>
      <c r="AX60" s="197"/>
      <c r="AY60" s="185"/>
      <c r="BA60" s="173"/>
      <c r="BB60" s="196"/>
      <c r="BC60" s="197"/>
      <c r="BD60" s="183"/>
      <c r="BE60" s="181"/>
      <c r="BF60" s="181"/>
      <c r="BG60" s="181"/>
      <c r="BH60" s="181"/>
      <c r="BI60" s="182"/>
      <c r="BJ60" s="196"/>
      <c r="BK60" s="197"/>
      <c r="BL60" s="185"/>
    </row>
    <row r="61" spans="1:64" ht="14.25">
      <c r="A61" s="176" t="s">
        <v>1</v>
      </c>
      <c r="B61" s="177" t="s">
        <v>1</v>
      </c>
      <c r="C61" s="177"/>
      <c r="D61" s="177"/>
      <c r="E61" s="177"/>
      <c r="F61" s="177"/>
      <c r="G61" s="177"/>
      <c r="H61" s="177"/>
      <c r="I61" s="177"/>
      <c r="J61" s="177"/>
      <c r="K61" s="177"/>
      <c r="L61" s="178"/>
      <c r="N61" s="176" t="s">
        <v>1</v>
      </c>
      <c r="O61" s="177" t="s">
        <v>1</v>
      </c>
      <c r="P61" s="177"/>
      <c r="Q61" s="177"/>
      <c r="R61" s="177"/>
      <c r="S61" s="177"/>
      <c r="T61" s="177"/>
      <c r="U61" s="177"/>
      <c r="V61" s="177"/>
      <c r="W61" s="177"/>
      <c r="X61" s="177"/>
      <c r="Y61" s="178"/>
      <c r="AA61" s="176" t="s">
        <v>701</v>
      </c>
      <c r="AB61" s="177" t="s">
        <v>701</v>
      </c>
      <c r="AC61" s="177"/>
      <c r="AD61" s="177"/>
      <c r="AE61" s="177"/>
      <c r="AF61" s="177"/>
      <c r="AG61" s="177"/>
      <c r="AH61" s="177"/>
      <c r="AI61" s="177"/>
      <c r="AJ61" s="177"/>
      <c r="AK61" s="177"/>
      <c r="AL61" s="178"/>
      <c r="AN61" s="176" t="s">
        <v>701</v>
      </c>
      <c r="AO61" s="177" t="s">
        <v>701</v>
      </c>
      <c r="AP61" s="177"/>
      <c r="AQ61" s="177"/>
      <c r="AR61" s="177"/>
      <c r="AS61" s="177"/>
      <c r="AT61" s="177"/>
      <c r="AU61" s="177"/>
      <c r="AV61" s="177"/>
      <c r="AW61" s="177"/>
      <c r="AX61" s="177"/>
      <c r="AY61" s="178"/>
      <c r="BA61" s="176" t="s">
        <v>1</v>
      </c>
      <c r="BB61" s="177" t="s">
        <v>1</v>
      </c>
      <c r="BC61" s="177"/>
      <c r="BD61" s="177"/>
      <c r="BE61" s="177"/>
      <c r="BF61" s="177"/>
      <c r="BG61" s="177"/>
      <c r="BH61" s="177"/>
      <c r="BI61" s="177"/>
      <c r="BJ61" s="177"/>
      <c r="BK61" s="177"/>
      <c r="BL61" s="178"/>
    </row>
    <row r="62" spans="1:64" ht="13.5" customHeight="1">
      <c r="A62" s="176" t="s">
        <v>485</v>
      </c>
      <c r="B62" s="192">
        <f>IF(D62&gt;H62,1,0)+IF(D64&gt;H64,1,0)+IF(D66&gt;H66,1,0)</f>
        <v>2</v>
      </c>
      <c r="C62" s="193"/>
      <c r="D62" s="198">
        <v>21</v>
      </c>
      <c r="E62" s="199"/>
      <c r="F62" s="199" t="s">
        <v>3</v>
      </c>
      <c r="G62" s="199"/>
      <c r="H62" s="199">
        <v>16</v>
      </c>
      <c r="I62" s="202"/>
      <c r="J62" s="192">
        <f>IF(D62&lt;H62,1,0)+IF(D64&lt;H64,1,0)+IF(D66&lt;H66,1,0)</f>
        <v>0</v>
      </c>
      <c r="K62" s="193"/>
      <c r="L62" s="191" t="s">
        <v>493</v>
      </c>
      <c r="N62" s="176" t="s">
        <v>352</v>
      </c>
      <c r="O62" s="192">
        <f>IF(Q62&gt;U62,1,0)+IF(Q64&gt;U64,1,0)+IF(Q66&gt;U66,1,0)</f>
        <v>2</v>
      </c>
      <c r="P62" s="193"/>
      <c r="Q62" s="198">
        <v>21</v>
      </c>
      <c r="R62" s="199"/>
      <c r="S62" s="199" t="s">
        <v>3</v>
      </c>
      <c r="T62" s="199"/>
      <c r="U62" s="199">
        <v>15</v>
      </c>
      <c r="V62" s="202"/>
      <c r="W62" s="192">
        <f>IF(Q62&lt;U62,1,0)+IF(Q64&lt;U64,1,0)+IF(Q66&lt;U66,1,0)</f>
        <v>0</v>
      </c>
      <c r="X62" s="193"/>
      <c r="Y62" s="191" t="s">
        <v>358</v>
      </c>
      <c r="AA62" s="176" t="s">
        <v>272</v>
      </c>
      <c r="AB62" s="192">
        <f>IF(AD62&gt;AH62,1,0)+IF(AD64&gt;AH64,1,0)+IF(AD66&gt;AH66,1,0)</f>
        <v>2</v>
      </c>
      <c r="AC62" s="193"/>
      <c r="AD62" s="198">
        <v>21</v>
      </c>
      <c r="AE62" s="199"/>
      <c r="AF62" s="199" t="s">
        <v>696</v>
      </c>
      <c r="AG62" s="199"/>
      <c r="AH62" s="199">
        <v>9</v>
      </c>
      <c r="AI62" s="202"/>
      <c r="AJ62" s="192">
        <f>IF(AD62&lt;AH62,1,0)+IF(AD64&lt;AH64,1,0)+IF(AD66&lt;AH66,1,0)</f>
        <v>0</v>
      </c>
      <c r="AK62" s="193"/>
      <c r="AL62" s="191" t="s">
        <v>229</v>
      </c>
      <c r="AN62" s="176" t="s">
        <v>702</v>
      </c>
      <c r="AO62" s="192">
        <f>IF(AQ62&gt;AU62,1,0)+IF(AQ64&gt;AU64,1,0)+IF(AQ66&gt;AU66,1,0)</f>
        <v>2</v>
      </c>
      <c r="AP62" s="193"/>
      <c r="AQ62" s="198">
        <v>19</v>
      </c>
      <c r="AR62" s="199"/>
      <c r="AS62" s="199" t="s">
        <v>696</v>
      </c>
      <c r="AT62" s="199"/>
      <c r="AU62" s="199">
        <v>21</v>
      </c>
      <c r="AV62" s="202"/>
      <c r="AW62" s="192">
        <f>IF(AQ62&lt;AU62,1,0)+IF(AQ64&lt;AU64,1,0)+IF(AQ66&lt;AU66,1,0)</f>
        <v>1</v>
      </c>
      <c r="AX62" s="193"/>
      <c r="AY62" s="191" t="s">
        <v>703</v>
      </c>
      <c r="BA62" s="176" t="s">
        <v>453</v>
      </c>
      <c r="BB62" s="192">
        <f>IF(BD62&gt;BH62,1,0)+IF(BD64&gt;BH64,1,0)+IF(BD66&gt;BH66,1,0)</f>
        <v>2</v>
      </c>
      <c r="BC62" s="193"/>
      <c r="BD62" s="198">
        <v>21</v>
      </c>
      <c r="BE62" s="199"/>
      <c r="BF62" s="199" t="s">
        <v>3</v>
      </c>
      <c r="BG62" s="199"/>
      <c r="BH62" s="199">
        <v>11</v>
      </c>
      <c r="BI62" s="202"/>
      <c r="BJ62" s="192">
        <f>IF(BD62&lt;BH62,1,0)+IF(BD64&lt;BH64,1,0)+IF(BD66&lt;BH66,1,0)</f>
        <v>0</v>
      </c>
      <c r="BK62" s="193"/>
      <c r="BL62" s="191" t="s">
        <v>460</v>
      </c>
    </row>
    <row r="63" spans="1:64" ht="13.5" customHeight="1">
      <c r="A63" s="172"/>
      <c r="B63" s="194"/>
      <c r="C63" s="195"/>
      <c r="D63" s="175"/>
      <c r="E63" s="174"/>
      <c r="F63" s="174"/>
      <c r="G63" s="174"/>
      <c r="H63" s="174"/>
      <c r="I63" s="180"/>
      <c r="J63" s="194"/>
      <c r="K63" s="195"/>
      <c r="L63" s="184"/>
      <c r="N63" s="172"/>
      <c r="O63" s="194"/>
      <c r="P63" s="195"/>
      <c r="Q63" s="175"/>
      <c r="R63" s="174"/>
      <c r="S63" s="174"/>
      <c r="T63" s="174"/>
      <c r="U63" s="174"/>
      <c r="V63" s="180"/>
      <c r="W63" s="194"/>
      <c r="X63" s="195"/>
      <c r="Y63" s="184"/>
      <c r="AA63" s="172"/>
      <c r="AB63" s="194"/>
      <c r="AC63" s="195"/>
      <c r="AD63" s="175"/>
      <c r="AE63" s="174"/>
      <c r="AF63" s="174"/>
      <c r="AG63" s="174"/>
      <c r="AH63" s="174"/>
      <c r="AI63" s="180"/>
      <c r="AJ63" s="194"/>
      <c r="AK63" s="195"/>
      <c r="AL63" s="184"/>
      <c r="AN63" s="172"/>
      <c r="AO63" s="194"/>
      <c r="AP63" s="195"/>
      <c r="AQ63" s="175"/>
      <c r="AR63" s="174"/>
      <c r="AS63" s="174"/>
      <c r="AT63" s="174"/>
      <c r="AU63" s="174"/>
      <c r="AV63" s="180"/>
      <c r="AW63" s="194"/>
      <c r="AX63" s="195"/>
      <c r="AY63" s="184"/>
      <c r="BA63" s="172"/>
      <c r="BB63" s="194"/>
      <c r="BC63" s="195"/>
      <c r="BD63" s="175"/>
      <c r="BE63" s="174"/>
      <c r="BF63" s="174"/>
      <c r="BG63" s="174"/>
      <c r="BH63" s="174"/>
      <c r="BI63" s="180"/>
      <c r="BJ63" s="194"/>
      <c r="BK63" s="195"/>
      <c r="BL63" s="184"/>
    </row>
    <row r="64" spans="1:64" ht="13.5" customHeight="1">
      <c r="A64" s="172"/>
      <c r="B64" s="194"/>
      <c r="C64" s="195"/>
      <c r="D64" s="175">
        <v>21</v>
      </c>
      <c r="E64" s="174"/>
      <c r="F64" s="174" t="s">
        <v>3</v>
      </c>
      <c r="G64" s="174"/>
      <c r="H64" s="174">
        <v>10</v>
      </c>
      <c r="I64" s="180"/>
      <c r="J64" s="194"/>
      <c r="K64" s="195"/>
      <c r="L64" s="184"/>
      <c r="N64" s="172"/>
      <c r="O64" s="194"/>
      <c r="P64" s="195"/>
      <c r="Q64" s="175">
        <v>21</v>
      </c>
      <c r="R64" s="174"/>
      <c r="S64" s="174" t="s">
        <v>3</v>
      </c>
      <c r="T64" s="174"/>
      <c r="U64" s="174">
        <v>10</v>
      </c>
      <c r="V64" s="180"/>
      <c r="W64" s="194"/>
      <c r="X64" s="195"/>
      <c r="Y64" s="184"/>
      <c r="AA64" s="172"/>
      <c r="AB64" s="194"/>
      <c r="AC64" s="195"/>
      <c r="AD64" s="175">
        <v>21</v>
      </c>
      <c r="AE64" s="174"/>
      <c r="AF64" s="174" t="s">
        <v>696</v>
      </c>
      <c r="AG64" s="174"/>
      <c r="AH64" s="174">
        <v>15</v>
      </c>
      <c r="AI64" s="180"/>
      <c r="AJ64" s="194"/>
      <c r="AK64" s="195"/>
      <c r="AL64" s="184"/>
      <c r="AN64" s="172"/>
      <c r="AO64" s="194"/>
      <c r="AP64" s="195"/>
      <c r="AQ64" s="175">
        <v>21</v>
      </c>
      <c r="AR64" s="174"/>
      <c r="AS64" s="174" t="s">
        <v>696</v>
      </c>
      <c r="AT64" s="174"/>
      <c r="AU64" s="174">
        <v>12</v>
      </c>
      <c r="AV64" s="180"/>
      <c r="AW64" s="194"/>
      <c r="AX64" s="195"/>
      <c r="AY64" s="184"/>
      <c r="BA64" s="172"/>
      <c r="BB64" s="194"/>
      <c r="BC64" s="195"/>
      <c r="BD64" s="175">
        <v>21</v>
      </c>
      <c r="BE64" s="174"/>
      <c r="BF64" s="174" t="s">
        <v>3</v>
      </c>
      <c r="BG64" s="174"/>
      <c r="BH64" s="174">
        <v>16</v>
      </c>
      <c r="BI64" s="180"/>
      <c r="BJ64" s="194"/>
      <c r="BK64" s="195"/>
      <c r="BL64" s="184"/>
    </row>
    <row r="65" spans="1:64" ht="13.5" customHeight="1">
      <c r="A65" s="172" t="s">
        <v>604</v>
      </c>
      <c r="B65" s="194"/>
      <c r="C65" s="195"/>
      <c r="D65" s="175"/>
      <c r="E65" s="174"/>
      <c r="F65" s="174"/>
      <c r="G65" s="174"/>
      <c r="H65" s="174"/>
      <c r="I65" s="180"/>
      <c r="J65" s="194"/>
      <c r="K65" s="195"/>
      <c r="L65" s="184" t="s">
        <v>494</v>
      </c>
      <c r="N65" s="172" t="s">
        <v>353</v>
      </c>
      <c r="O65" s="194"/>
      <c r="P65" s="195"/>
      <c r="Q65" s="175"/>
      <c r="R65" s="174"/>
      <c r="S65" s="174"/>
      <c r="T65" s="174"/>
      <c r="U65" s="174"/>
      <c r="V65" s="180"/>
      <c r="W65" s="194"/>
      <c r="X65" s="195"/>
      <c r="Y65" s="184" t="s">
        <v>359</v>
      </c>
      <c r="AA65" s="172" t="s">
        <v>273</v>
      </c>
      <c r="AB65" s="194"/>
      <c r="AC65" s="195"/>
      <c r="AD65" s="175"/>
      <c r="AE65" s="174"/>
      <c r="AF65" s="174"/>
      <c r="AG65" s="174"/>
      <c r="AH65" s="174"/>
      <c r="AI65" s="180"/>
      <c r="AJ65" s="194"/>
      <c r="AK65" s="195"/>
      <c r="AL65" s="184" t="s">
        <v>278</v>
      </c>
      <c r="AN65" s="172" t="s">
        <v>704</v>
      </c>
      <c r="AO65" s="194"/>
      <c r="AP65" s="195"/>
      <c r="AQ65" s="175"/>
      <c r="AR65" s="174"/>
      <c r="AS65" s="174"/>
      <c r="AT65" s="174"/>
      <c r="AU65" s="174"/>
      <c r="AV65" s="180"/>
      <c r="AW65" s="194"/>
      <c r="AX65" s="195"/>
      <c r="AY65" s="184" t="s">
        <v>705</v>
      </c>
      <c r="BA65" s="172" t="s">
        <v>454</v>
      </c>
      <c r="BB65" s="194"/>
      <c r="BC65" s="195"/>
      <c r="BD65" s="175"/>
      <c r="BE65" s="174"/>
      <c r="BF65" s="174"/>
      <c r="BG65" s="174"/>
      <c r="BH65" s="174"/>
      <c r="BI65" s="180"/>
      <c r="BJ65" s="194"/>
      <c r="BK65" s="195"/>
      <c r="BL65" s="184" t="s">
        <v>461</v>
      </c>
    </row>
    <row r="66" spans="1:64" ht="13.5" customHeight="1">
      <c r="A66" s="172"/>
      <c r="B66" s="194"/>
      <c r="C66" s="195"/>
      <c r="D66" s="175"/>
      <c r="E66" s="174"/>
      <c r="F66" s="174" t="s">
        <v>3</v>
      </c>
      <c r="G66" s="174"/>
      <c r="H66" s="174"/>
      <c r="I66" s="180"/>
      <c r="J66" s="194"/>
      <c r="K66" s="195"/>
      <c r="L66" s="184"/>
      <c r="N66" s="172"/>
      <c r="O66" s="194"/>
      <c r="P66" s="195"/>
      <c r="Q66" s="175"/>
      <c r="R66" s="174"/>
      <c r="S66" s="174" t="s">
        <v>3</v>
      </c>
      <c r="T66" s="174"/>
      <c r="U66" s="174"/>
      <c r="V66" s="180"/>
      <c r="W66" s="194"/>
      <c r="X66" s="195"/>
      <c r="Y66" s="184"/>
      <c r="AA66" s="172"/>
      <c r="AB66" s="194"/>
      <c r="AC66" s="195"/>
      <c r="AD66" s="175"/>
      <c r="AE66" s="174"/>
      <c r="AF66" s="174" t="s">
        <v>696</v>
      </c>
      <c r="AG66" s="174"/>
      <c r="AH66" s="174"/>
      <c r="AI66" s="180"/>
      <c r="AJ66" s="194"/>
      <c r="AK66" s="195"/>
      <c r="AL66" s="184"/>
      <c r="AN66" s="172"/>
      <c r="AO66" s="194"/>
      <c r="AP66" s="195"/>
      <c r="AQ66" s="175">
        <v>21</v>
      </c>
      <c r="AR66" s="174"/>
      <c r="AS66" s="174" t="s">
        <v>696</v>
      </c>
      <c r="AT66" s="174"/>
      <c r="AU66" s="174">
        <v>16</v>
      </c>
      <c r="AV66" s="180"/>
      <c r="AW66" s="194"/>
      <c r="AX66" s="195"/>
      <c r="AY66" s="184"/>
      <c r="BA66" s="172"/>
      <c r="BB66" s="194"/>
      <c r="BC66" s="195"/>
      <c r="BD66" s="175"/>
      <c r="BE66" s="174"/>
      <c r="BF66" s="174" t="s">
        <v>3</v>
      </c>
      <c r="BG66" s="174"/>
      <c r="BH66" s="174"/>
      <c r="BI66" s="180"/>
      <c r="BJ66" s="194"/>
      <c r="BK66" s="195"/>
      <c r="BL66" s="184"/>
    </row>
    <row r="67" spans="1:64" ht="13.5" customHeight="1">
      <c r="A67" s="173"/>
      <c r="B67" s="196"/>
      <c r="C67" s="197"/>
      <c r="D67" s="183"/>
      <c r="E67" s="181"/>
      <c r="F67" s="181"/>
      <c r="G67" s="181"/>
      <c r="H67" s="181"/>
      <c r="I67" s="182"/>
      <c r="J67" s="196"/>
      <c r="K67" s="197"/>
      <c r="L67" s="185"/>
      <c r="N67" s="173"/>
      <c r="O67" s="196"/>
      <c r="P67" s="197"/>
      <c r="Q67" s="183"/>
      <c r="R67" s="181"/>
      <c r="S67" s="181"/>
      <c r="T67" s="181"/>
      <c r="U67" s="181"/>
      <c r="V67" s="182"/>
      <c r="W67" s="196"/>
      <c r="X67" s="197"/>
      <c r="Y67" s="185"/>
      <c r="AA67" s="173"/>
      <c r="AB67" s="196"/>
      <c r="AC67" s="197"/>
      <c r="AD67" s="183"/>
      <c r="AE67" s="181"/>
      <c r="AF67" s="181"/>
      <c r="AG67" s="181"/>
      <c r="AH67" s="181"/>
      <c r="AI67" s="182"/>
      <c r="AJ67" s="196"/>
      <c r="AK67" s="197"/>
      <c r="AL67" s="185"/>
      <c r="AN67" s="173"/>
      <c r="AO67" s="196"/>
      <c r="AP67" s="197"/>
      <c r="AQ67" s="183"/>
      <c r="AR67" s="181"/>
      <c r="AS67" s="181"/>
      <c r="AT67" s="181"/>
      <c r="AU67" s="181"/>
      <c r="AV67" s="182"/>
      <c r="AW67" s="196"/>
      <c r="AX67" s="197"/>
      <c r="AY67" s="185"/>
      <c r="BA67" s="173"/>
      <c r="BB67" s="196"/>
      <c r="BC67" s="197"/>
      <c r="BD67" s="183"/>
      <c r="BE67" s="181"/>
      <c r="BF67" s="181"/>
      <c r="BG67" s="181"/>
      <c r="BH67" s="181"/>
      <c r="BI67" s="182"/>
      <c r="BJ67" s="196"/>
      <c r="BK67" s="197"/>
      <c r="BL67" s="185"/>
    </row>
    <row r="68" spans="1:64" ht="14.25">
      <c r="A68" s="176" t="s">
        <v>2</v>
      </c>
      <c r="B68" s="177" t="s">
        <v>2</v>
      </c>
      <c r="C68" s="177"/>
      <c r="D68" s="177"/>
      <c r="E68" s="177"/>
      <c r="F68" s="177"/>
      <c r="G68" s="177"/>
      <c r="H68" s="177"/>
      <c r="I68" s="177"/>
      <c r="J68" s="177"/>
      <c r="K68" s="177"/>
      <c r="L68" s="178"/>
      <c r="N68" s="176" t="s">
        <v>2</v>
      </c>
      <c r="O68" s="177" t="s">
        <v>2</v>
      </c>
      <c r="P68" s="177"/>
      <c r="Q68" s="177"/>
      <c r="R68" s="177"/>
      <c r="S68" s="177"/>
      <c r="T68" s="177"/>
      <c r="U68" s="177"/>
      <c r="V68" s="177"/>
      <c r="W68" s="177"/>
      <c r="X68" s="177"/>
      <c r="Y68" s="178"/>
      <c r="AA68" s="176" t="s">
        <v>706</v>
      </c>
      <c r="AB68" s="177" t="s">
        <v>706</v>
      </c>
      <c r="AC68" s="177"/>
      <c r="AD68" s="177"/>
      <c r="AE68" s="177"/>
      <c r="AF68" s="177"/>
      <c r="AG68" s="177"/>
      <c r="AH68" s="177"/>
      <c r="AI68" s="177"/>
      <c r="AJ68" s="177"/>
      <c r="AK68" s="177"/>
      <c r="AL68" s="178"/>
      <c r="AN68" s="176" t="s">
        <v>706</v>
      </c>
      <c r="AO68" s="177" t="s">
        <v>706</v>
      </c>
      <c r="AP68" s="177"/>
      <c r="AQ68" s="177"/>
      <c r="AR68" s="177"/>
      <c r="AS68" s="177"/>
      <c r="AT68" s="177"/>
      <c r="AU68" s="177"/>
      <c r="AV68" s="177"/>
      <c r="AW68" s="177"/>
      <c r="AX68" s="177"/>
      <c r="AY68" s="178"/>
      <c r="BA68" s="176" t="s">
        <v>2</v>
      </c>
      <c r="BB68" s="177" t="s">
        <v>2</v>
      </c>
      <c r="BC68" s="177"/>
      <c r="BD68" s="177"/>
      <c r="BE68" s="177"/>
      <c r="BF68" s="177"/>
      <c r="BG68" s="177"/>
      <c r="BH68" s="177"/>
      <c r="BI68" s="177"/>
      <c r="BJ68" s="177"/>
      <c r="BK68" s="177"/>
      <c r="BL68" s="178"/>
    </row>
    <row r="69" spans="1:64" ht="13.5" customHeight="1">
      <c r="A69" s="176" t="s">
        <v>488</v>
      </c>
      <c r="B69" s="192">
        <f>IF(D69&gt;H69,1,0)+IF(D71&gt;H71,1,0)+IF(D73&gt;H73,1,0)</f>
        <v>1</v>
      </c>
      <c r="C69" s="193"/>
      <c r="D69" s="198">
        <v>18</v>
      </c>
      <c r="E69" s="199"/>
      <c r="F69" s="199" t="s">
        <v>3</v>
      </c>
      <c r="G69" s="199"/>
      <c r="H69" s="199">
        <v>21</v>
      </c>
      <c r="I69" s="202"/>
      <c r="J69" s="192">
        <f>IF(D69&lt;H69,1,0)+IF(D71&lt;H71,1,0)+IF(D73&lt;H73,1,0)</f>
        <v>2</v>
      </c>
      <c r="K69" s="193"/>
      <c r="L69" s="191" t="s">
        <v>495</v>
      </c>
      <c r="N69" s="176" t="s">
        <v>354</v>
      </c>
      <c r="O69" s="192">
        <f>IF(Q69&gt;U69,1,0)+IF(Q71&gt;U71,1,0)+IF(Q73&gt;U73,1,0)</f>
        <v>0</v>
      </c>
      <c r="P69" s="193"/>
      <c r="Q69" s="198">
        <v>12</v>
      </c>
      <c r="R69" s="199"/>
      <c r="S69" s="199" t="s">
        <v>3</v>
      </c>
      <c r="T69" s="199"/>
      <c r="U69" s="199">
        <v>21</v>
      </c>
      <c r="V69" s="202"/>
      <c r="W69" s="192">
        <f>IF(Q69&lt;U69,1,0)+IF(Q71&lt;U71,1,0)+IF(Q73&lt;U73,1,0)</f>
        <v>2</v>
      </c>
      <c r="X69" s="193"/>
      <c r="Y69" s="191" t="s">
        <v>360</v>
      </c>
      <c r="AA69" s="176" t="s">
        <v>274</v>
      </c>
      <c r="AB69" s="192">
        <f>IF(AD69&gt;AH69,1,0)+IF(AD71&gt;AH71,1,0)+IF(AD73&gt;AH73,1,0)</f>
        <v>0</v>
      </c>
      <c r="AC69" s="193"/>
      <c r="AD69" s="198">
        <v>15</v>
      </c>
      <c r="AE69" s="199"/>
      <c r="AF69" s="199" t="s">
        <v>696</v>
      </c>
      <c r="AG69" s="199"/>
      <c r="AH69" s="199">
        <v>21</v>
      </c>
      <c r="AI69" s="202"/>
      <c r="AJ69" s="192">
        <f>IF(AD69&lt;AH69,1,0)+IF(AD71&lt;AH71,1,0)+IF(AD73&lt;AH73,1,0)</f>
        <v>2</v>
      </c>
      <c r="AK69" s="193"/>
      <c r="AL69" s="191" t="s">
        <v>279</v>
      </c>
      <c r="AN69" s="176" t="s">
        <v>707</v>
      </c>
      <c r="AO69" s="192">
        <f>IF(AQ69&gt;AU69,1,0)+IF(AQ71&gt;AU71,1,0)+IF(AQ73&gt;AU73,1,0)</f>
        <v>2</v>
      </c>
      <c r="AP69" s="193"/>
      <c r="AQ69" s="198">
        <v>23</v>
      </c>
      <c r="AR69" s="199"/>
      <c r="AS69" s="199" t="s">
        <v>696</v>
      </c>
      <c r="AT69" s="199"/>
      <c r="AU69" s="199">
        <v>21</v>
      </c>
      <c r="AV69" s="202"/>
      <c r="AW69" s="192">
        <f>IF(AQ69&lt;AU69,1,0)+IF(AQ71&lt;AU71,1,0)+IF(AQ73&lt;AU73,1,0)</f>
        <v>0</v>
      </c>
      <c r="AX69" s="193"/>
      <c r="AY69" s="191" t="s">
        <v>708</v>
      </c>
      <c r="BA69" s="176" t="s">
        <v>455</v>
      </c>
      <c r="BB69" s="192">
        <f>IF(BD69&gt;BH69,1,0)+IF(BD71&gt;BH71,1,0)+IF(BD73&gt;BH73,1,0)</f>
        <v>2</v>
      </c>
      <c r="BC69" s="193"/>
      <c r="BD69" s="198">
        <v>21</v>
      </c>
      <c r="BE69" s="199"/>
      <c r="BF69" s="199" t="s">
        <v>3</v>
      </c>
      <c r="BG69" s="199"/>
      <c r="BH69" s="199">
        <v>11</v>
      </c>
      <c r="BI69" s="202"/>
      <c r="BJ69" s="192">
        <f>IF(BD69&lt;BH69,1,0)+IF(BD71&lt;BH71,1,0)+IF(BD73&lt;BH73,1,0)</f>
        <v>0</v>
      </c>
      <c r="BK69" s="193"/>
      <c r="BL69" s="191" t="s">
        <v>457</v>
      </c>
    </row>
    <row r="70" spans="1:64" ht="13.5" customHeight="1">
      <c r="A70" s="172"/>
      <c r="B70" s="194"/>
      <c r="C70" s="195"/>
      <c r="D70" s="175"/>
      <c r="E70" s="174"/>
      <c r="F70" s="174"/>
      <c r="G70" s="174"/>
      <c r="H70" s="174"/>
      <c r="I70" s="180"/>
      <c r="J70" s="194"/>
      <c r="K70" s="195"/>
      <c r="L70" s="184"/>
      <c r="N70" s="172"/>
      <c r="O70" s="194"/>
      <c r="P70" s="195"/>
      <c r="Q70" s="175"/>
      <c r="R70" s="174"/>
      <c r="S70" s="174"/>
      <c r="T70" s="174"/>
      <c r="U70" s="174"/>
      <c r="V70" s="180"/>
      <c r="W70" s="194"/>
      <c r="X70" s="195"/>
      <c r="Y70" s="184"/>
      <c r="AA70" s="172"/>
      <c r="AB70" s="194"/>
      <c r="AC70" s="195"/>
      <c r="AD70" s="175"/>
      <c r="AE70" s="174"/>
      <c r="AF70" s="174"/>
      <c r="AG70" s="174"/>
      <c r="AH70" s="174"/>
      <c r="AI70" s="180"/>
      <c r="AJ70" s="194"/>
      <c r="AK70" s="195"/>
      <c r="AL70" s="184"/>
      <c r="AN70" s="172"/>
      <c r="AO70" s="194"/>
      <c r="AP70" s="195"/>
      <c r="AQ70" s="175"/>
      <c r="AR70" s="174"/>
      <c r="AS70" s="174"/>
      <c r="AT70" s="174"/>
      <c r="AU70" s="174"/>
      <c r="AV70" s="180"/>
      <c r="AW70" s="194"/>
      <c r="AX70" s="195"/>
      <c r="AY70" s="184"/>
      <c r="BA70" s="172"/>
      <c r="BB70" s="194"/>
      <c r="BC70" s="195"/>
      <c r="BD70" s="175"/>
      <c r="BE70" s="174"/>
      <c r="BF70" s="174"/>
      <c r="BG70" s="174"/>
      <c r="BH70" s="174"/>
      <c r="BI70" s="180"/>
      <c r="BJ70" s="194"/>
      <c r="BK70" s="195"/>
      <c r="BL70" s="184"/>
    </row>
    <row r="71" spans="1:64" ht="13.5" customHeight="1">
      <c r="A71" s="172"/>
      <c r="B71" s="194"/>
      <c r="C71" s="195"/>
      <c r="D71" s="175">
        <v>21</v>
      </c>
      <c r="E71" s="174"/>
      <c r="F71" s="174" t="s">
        <v>3</v>
      </c>
      <c r="G71" s="174"/>
      <c r="H71" s="174">
        <v>18</v>
      </c>
      <c r="I71" s="180"/>
      <c r="J71" s="194"/>
      <c r="K71" s="195"/>
      <c r="L71" s="184"/>
      <c r="N71" s="172"/>
      <c r="O71" s="194"/>
      <c r="P71" s="195"/>
      <c r="Q71" s="175">
        <v>9</v>
      </c>
      <c r="R71" s="174"/>
      <c r="S71" s="174" t="s">
        <v>3</v>
      </c>
      <c r="T71" s="174"/>
      <c r="U71" s="174">
        <v>21</v>
      </c>
      <c r="V71" s="180"/>
      <c r="W71" s="194"/>
      <c r="X71" s="195"/>
      <c r="Y71" s="184"/>
      <c r="AA71" s="172"/>
      <c r="AB71" s="194"/>
      <c r="AC71" s="195"/>
      <c r="AD71" s="175">
        <v>13</v>
      </c>
      <c r="AE71" s="174"/>
      <c r="AF71" s="174" t="s">
        <v>696</v>
      </c>
      <c r="AG71" s="174"/>
      <c r="AH71" s="174">
        <v>21</v>
      </c>
      <c r="AI71" s="180"/>
      <c r="AJ71" s="194"/>
      <c r="AK71" s="195"/>
      <c r="AL71" s="184"/>
      <c r="AN71" s="172"/>
      <c r="AO71" s="194"/>
      <c r="AP71" s="195"/>
      <c r="AQ71" s="175">
        <v>21</v>
      </c>
      <c r="AR71" s="174"/>
      <c r="AS71" s="174" t="s">
        <v>696</v>
      </c>
      <c r="AT71" s="174"/>
      <c r="AU71" s="174">
        <v>16</v>
      </c>
      <c r="AV71" s="180"/>
      <c r="AW71" s="194"/>
      <c r="AX71" s="195"/>
      <c r="AY71" s="184"/>
      <c r="BA71" s="172"/>
      <c r="BB71" s="194"/>
      <c r="BC71" s="195"/>
      <c r="BD71" s="175">
        <v>21</v>
      </c>
      <c r="BE71" s="174"/>
      <c r="BF71" s="174" t="s">
        <v>3</v>
      </c>
      <c r="BG71" s="174"/>
      <c r="BH71" s="174">
        <v>11</v>
      </c>
      <c r="BI71" s="180"/>
      <c r="BJ71" s="194"/>
      <c r="BK71" s="195"/>
      <c r="BL71" s="184"/>
    </row>
    <row r="72" spans="1:64" ht="13.5" customHeight="1">
      <c r="A72" s="172" t="s">
        <v>489</v>
      </c>
      <c r="B72" s="194"/>
      <c r="C72" s="195"/>
      <c r="D72" s="175"/>
      <c r="E72" s="174"/>
      <c r="F72" s="174"/>
      <c r="G72" s="174"/>
      <c r="H72" s="174"/>
      <c r="I72" s="180"/>
      <c r="J72" s="194"/>
      <c r="K72" s="195"/>
      <c r="L72" s="184" t="s">
        <v>496</v>
      </c>
      <c r="N72" s="172" t="s">
        <v>355</v>
      </c>
      <c r="O72" s="194"/>
      <c r="P72" s="195"/>
      <c r="Q72" s="175"/>
      <c r="R72" s="174"/>
      <c r="S72" s="174"/>
      <c r="T72" s="174"/>
      <c r="U72" s="174"/>
      <c r="V72" s="180"/>
      <c r="W72" s="194"/>
      <c r="X72" s="195"/>
      <c r="Y72" s="184" t="s">
        <v>361</v>
      </c>
      <c r="AA72" s="172" t="s">
        <v>275</v>
      </c>
      <c r="AB72" s="194"/>
      <c r="AC72" s="195"/>
      <c r="AD72" s="175"/>
      <c r="AE72" s="174"/>
      <c r="AF72" s="174"/>
      <c r="AG72" s="174"/>
      <c r="AH72" s="174"/>
      <c r="AI72" s="180"/>
      <c r="AJ72" s="194"/>
      <c r="AK72" s="195"/>
      <c r="AL72" s="184" t="s">
        <v>280</v>
      </c>
      <c r="AN72" s="172" t="s">
        <v>709</v>
      </c>
      <c r="AO72" s="194"/>
      <c r="AP72" s="195"/>
      <c r="AQ72" s="175"/>
      <c r="AR72" s="174"/>
      <c r="AS72" s="174"/>
      <c r="AT72" s="174"/>
      <c r="AU72" s="174"/>
      <c r="AV72" s="180"/>
      <c r="AW72" s="194"/>
      <c r="AX72" s="195"/>
      <c r="AY72" s="184" t="s">
        <v>710</v>
      </c>
      <c r="BA72" s="172" t="s">
        <v>456</v>
      </c>
      <c r="BB72" s="194"/>
      <c r="BC72" s="195"/>
      <c r="BD72" s="175"/>
      <c r="BE72" s="174"/>
      <c r="BF72" s="174"/>
      <c r="BG72" s="174"/>
      <c r="BH72" s="174"/>
      <c r="BI72" s="180"/>
      <c r="BJ72" s="194"/>
      <c r="BK72" s="195"/>
      <c r="BL72" s="184" t="s">
        <v>462</v>
      </c>
    </row>
    <row r="73" spans="1:64" ht="13.5" customHeight="1">
      <c r="A73" s="172"/>
      <c r="B73" s="194"/>
      <c r="C73" s="195"/>
      <c r="D73" s="175">
        <v>19</v>
      </c>
      <c r="E73" s="174"/>
      <c r="F73" s="174" t="s">
        <v>3</v>
      </c>
      <c r="G73" s="174"/>
      <c r="H73" s="174">
        <v>21</v>
      </c>
      <c r="I73" s="180"/>
      <c r="J73" s="194"/>
      <c r="K73" s="195"/>
      <c r="L73" s="184"/>
      <c r="N73" s="172"/>
      <c r="O73" s="194"/>
      <c r="P73" s="195"/>
      <c r="Q73" s="175"/>
      <c r="R73" s="174"/>
      <c r="S73" s="174" t="s">
        <v>3</v>
      </c>
      <c r="T73" s="174"/>
      <c r="U73" s="174"/>
      <c r="V73" s="180"/>
      <c r="W73" s="194"/>
      <c r="X73" s="195"/>
      <c r="Y73" s="184"/>
      <c r="AA73" s="172"/>
      <c r="AB73" s="194"/>
      <c r="AC73" s="195"/>
      <c r="AD73" s="175"/>
      <c r="AE73" s="174"/>
      <c r="AF73" s="174" t="s">
        <v>696</v>
      </c>
      <c r="AG73" s="174"/>
      <c r="AH73" s="174"/>
      <c r="AI73" s="180"/>
      <c r="AJ73" s="194"/>
      <c r="AK73" s="195"/>
      <c r="AL73" s="184"/>
      <c r="AN73" s="172"/>
      <c r="AO73" s="194"/>
      <c r="AP73" s="195"/>
      <c r="AQ73" s="175"/>
      <c r="AR73" s="174"/>
      <c r="AS73" s="174" t="s">
        <v>696</v>
      </c>
      <c r="AT73" s="174"/>
      <c r="AU73" s="174"/>
      <c r="AV73" s="180"/>
      <c r="AW73" s="194"/>
      <c r="AX73" s="195"/>
      <c r="AY73" s="184"/>
      <c r="BA73" s="172"/>
      <c r="BB73" s="194"/>
      <c r="BC73" s="195"/>
      <c r="BD73" s="175"/>
      <c r="BE73" s="174"/>
      <c r="BF73" s="174" t="s">
        <v>3</v>
      </c>
      <c r="BG73" s="174"/>
      <c r="BH73" s="174"/>
      <c r="BI73" s="180"/>
      <c r="BJ73" s="194"/>
      <c r="BK73" s="195"/>
      <c r="BL73" s="184"/>
    </row>
    <row r="74" spans="1:64" ht="14.25" customHeight="1" thickBot="1">
      <c r="A74" s="190"/>
      <c r="B74" s="200"/>
      <c r="C74" s="201"/>
      <c r="D74" s="188"/>
      <c r="E74" s="186"/>
      <c r="F74" s="186"/>
      <c r="G74" s="186"/>
      <c r="H74" s="186"/>
      <c r="I74" s="187"/>
      <c r="J74" s="200"/>
      <c r="K74" s="201"/>
      <c r="L74" s="189"/>
      <c r="N74" s="190"/>
      <c r="O74" s="200"/>
      <c r="P74" s="201"/>
      <c r="Q74" s="188"/>
      <c r="R74" s="186"/>
      <c r="S74" s="186"/>
      <c r="T74" s="186"/>
      <c r="U74" s="186"/>
      <c r="V74" s="187"/>
      <c r="W74" s="200"/>
      <c r="X74" s="201"/>
      <c r="Y74" s="189"/>
      <c r="AA74" s="190"/>
      <c r="AB74" s="200"/>
      <c r="AC74" s="201"/>
      <c r="AD74" s="188"/>
      <c r="AE74" s="186"/>
      <c r="AF74" s="186"/>
      <c r="AG74" s="186"/>
      <c r="AH74" s="186"/>
      <c r="AI74" s="187"/>
      <c r="AJ74" s="200"/>
      <c r="AK74" s="201"/>
      <c r="AL74" s="189"/>
      <c r="AN74" s="190"/>
      <c r="AO74" s="200"/>
      <c r="AP74" s="201"/>
      <c r="AQ74" s="188"/>
      <c r="AR74" s="186"/>
      <c r="AS74" s="186"/>
      <c r="AT74" s="186"/>
      <c r="AU74" s="186"/>
      <c r="AV74" s="187"/>
      <c r="AW74" s="200"/>
      <c r="AX74" s="201"/>
      <c r="AY74" s="189"/>
      <c r="BA74" s="190"/>
      <c r="BB74" s="200"/>
      <c r="BC74" s="201"/>
      <c r="BD74" s="188"/>
      <c r="BE74" s="186"/>
      <c r="BF74" s="186"/>
      <c r="BG74" s="186"/>
      <c r="BH74" s="186"/>
      <c r="BI74" s="187"/>
      <c r="BJ74" s="200"/>
      <c r="BK74" s="201"/>
      <c r="BL74" s="189"/>
    </row>
    <row r="75" spans="1:53" ht="13.5" customHeight="1">
      <c r="A75" s="9"/>
      <c r="N75" s="9"/>
      <c r="AA75" s="9"/>
      <c r="AN75" s="9"/>
      <c r="BA75" s="9"/>
    </row>
    <row r="76" spans="1:64" ht="15" thickBot="1">
      <c r="A76" s="179" t="str">
        <f>"1部　試合番号"&amp;ROUNDUP(ROW()/25,0)</f>
        <v>1部　試合番号4</v>
      </c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N76" s="179" t="str">
        <f>"２部　試合番号"&amp;ROUNDUP(ROW()/25,0)</f>
        <v>２部　試合番号4</v>
      </c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AA76" s="179" t="str">
        <f>"３部　試合番号"&amp;ROUNDUP(ROW()/25,0)</f>
        <v>３部　試合番号4</v>
      </c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N76" s="179" t="str">
        <f>"４部　試合番号"&amp;ROUNDUP(ROW()/25,0)</f>
        <v>４部　試合番号4</v>
      </c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BA76" s="179" t="str">
        <f>"５部　試合番号"&amp;ROUNDUP(ROW()/25,0)</f>
        <v>５部　試合番号4</v>
      </c>
      <c r="BB76" s="179"/>
      <c r="BC76" s="179"/>
      <c r="BD76" s="179"/>
      <c r="BE76" s="179"/>
      <c r="BF76" s="179"/>
      <c r="BG76" s="179"/>
      <c r="BH76" s="179"/>
      <c r="BI76" s="179"/>
      <c r="BJ76" s="179"/>
      <c r="BK76" s="179"/>
      <c r="BL76" s="179"/>
    </row>
    <row r="77" spans="1:64" ht="14.25" customHeight="1">
      <c r="A77" s="83" t="s">
        <v>476</v>
      </c>
      <c r="B77" s="203">
        <f>IF(B80&gt;J80,1)+IF(B87&gt;J87,1)+IF(B94&gt;J94,1)</f>
        <v>3</v>
      </c>
      <c r="C77" s="204"/>
      <c r="D77" s="204"/>
      <c r="E77" s="204"/>
      <c r="F77" s="204" t="s">
        <v>3</v>
      </c>
      <c r="G77" s="204"/>
      <c r="H77" s="204">
        <f>IF(B80&lt;J80,1)+IF(B87&lt;J87,1)+IF(B94&lt;J94,1)</f>
        <v>0</v>
      </c>
      <c r="I77" s="204"/>
      <c r="J77" s="204"/>
      <c r="K77" s="207"/>
      <c r="L77" s="84" t="s">
        <v>483</v>
      </c>
      <c r="N77" s="83" t="s">
        <v>377</v>
      </c>
      <c r="O77" s="203">
        <f>IF(O80&gt;W80,1)+IF(O87&gt;W87,1)+IF(O94&gt;W94,1)</f>
        <v>1</v>
      </c>
      <c r="P77" s="204"/>
      <c r="Q77" s="204"/>
      <c r="R77" s="204"/>
      <c r="S77" s="204" t="s">
        <v>3</v>
      </c>
      <c r="T77" s="204"/>
      <c r="U77" s="204">
        <f>IF(O80&lt;W80,1)+IF(O87&lt;W87,1)+IF(O94&lt;W94,1)</f>
        <v>2</v>
      </c>
      <c r="V77" s="204"/>
      <c r="W77" s="204"/>
      <c r="X77" s="207"/>
      <c r="Y77" s="84" t="s">
        <v>384</v>
      </c>
      <c r="AA77" s="83" t="s">
        <v>308</v>
      </c>
      <c r="AB77" s="203">
        <f>IF(AB80&gt;AJ80,1)+IF(AB87&gt;AJ87,1)+IF(AB94&gt;AJ94,1)</f>
        <v>2</v>
      </c>
      <c r="AC77" s="204"/>
      <c r="AD77" s="204"/>
      <c r="AE77" s="204"/>
      <c r="AF77" s="204" t="s">
        <v>696</v>
      </c>
      <c r="AG77" s="204"/>
      <c r="AH77" s="204">
        <f>IF(AB80&lt;AJ80,1)+IF(AB87&lt;AJ87,1)+IF(AB94&lt;AJ94,1)</f>
        <v>1</v>
      </c>
      <c r="AI77" s="204"/>
      <c r="AJ77" s="204"/>
      <c r="AK77" s="207"/>
      <c r="AL77" s="84" t="s">
        <v>316</v>
      </c>
      <c r="AN77" s="83" t="s">
        <v>711</v>
      </c>
      <c r="AO77" s="203">
        <f>IF(AO80&gt;AW80,1)+IF(AO87&gt;AW87,1)+IF(AO94&gt;AW94,1)</f>
        <v>2</v>
      </c>
      <c r="AP77" s="204"/>
      <c r="AQ77" s="204"/>
      <c r="AR77" s="204"/>
      <c r="AS77" s="204" t="s">
        <v>696</v>
      </c>
      <c r="AT77" s="204"/>
      <c r="AU77" s="204">
        <f>IF(AO80&lt;AW80,1)+IF(AO87&lt;AW87,1)+IF(AO94&lt;AW94,1)</f>
        <v>1</v>
      </c>
      <c r="AV77" s="204"/>
      <c r="AW77" s="204"/>
      <c r="AX77" s="207"/>
      <c r="AY77" s="84" t="s">
        <v>712</v>
      </c>
      <c r="BA77" s="83" t="s">
        <v>170</v>
      </c>
      <c r="BB77" s="203">
        <f>IF(BB80&gt;BJ80,1)+IF(BB87&gt;BJ87,1)+IF(BB94&gt;BJ94,1)</f>
        <v>1</v>
      </c>
      <c r="BC77" s="204"/>
      <c r="BD77" s="204"/>
      <c r="BE77" s="204"/>
      <c r="BF77" s="204" t="s">
        <v>3</v>
      </c>
      <c r="BG77" s="204"/>
      <c r="BH77" s="204">
        <f>IF(BB80&lt;BJ80,1)+IF(BB87&lt;BJ87,1)+IF(BB94&lt;BJ94,1)</f>
        <v>2</v>
      </c>
      <c r="BI77" s="204"/>
      <c r="BJ77" s="204"/>
      <c r="BK77" s="207"/>
      <c r="BL77" s="84" t="s">
        <v>562</v>
      </c>
    </row>
    <row r="78" spans="1:64" ht="14.25" customHeight="1">
      <c r="A78" s="85" t="s">
        <v>231</v>
      </c>
      <c r="B78" s="205"/>
      <c r="C78" s="206"/>
      <c r="D78" s="206"/>
      <c r="E78" s="206"/>
      <c r="F78" s="206"/>
      <c r="G78" s="206"/>
      <c r="H78" s="206"/>
      <c r="I78" s="206"/>
      <c r="J78" s="206"/>
      <c r="K78" s="208"/>
      <c r="L78" s="86" t="s">
        <v>239</v>
      </c>
      <c r="N78" s="85" t="s">
        <v>263</v>
      </c>
      <c r="O78" s="205"/>
      <c r="P78" s="206"/>
      <c r="Q78" s="206"/>
      <c r="R78" s="206"/>
      <c r="S78" s="206"/>
      <c r="T78" s="206"/>
      <c r="U78" s="206"/>
      <c r="V78" s="206"/>
      <c r="W78" s="206"/>
      <c r="X78" s="208"/>
      <c r="Y78" s="86" t="s">
        <v>231</v>
      </c>
      <c r="AA78" s="85" t="s">
        <v>309</v>
      </c>
      <c r="AB78" s="205"/>
      <c r="AC78" s="206"/>
      <c r="AD78" s="206"/>
      <c r="AE78" s="206"/>
      <c r="AF78" s="206"/>
      <c r="AG78" s="206"/>
      <c r="AH78" s="206"/>
      <c r="AI78" s="206"/>
      <c r="AJ78" s="206"/>
      <c r="AK78" s="208"/>
      <c r="AL78" s="86" t="s">
        <v>231</v>
      </c>
      <c r="AN78" s="85" t="s">
        <v>239</v>
      </c>
      <c r="AO78" s="205"/>
      <c r="AP78" s="206"/>
      <c r="AQ78" s="206"/>
      <c r="AR78" s="206"/>
      <c r="AS78" s="206"/>
      <c r="AT78" s="206"/>
      <c r="AU78" s="206"/>
      <c r="AV78" s="206"/>
      <c r="AW78" s="206"/>
      <c r="AX78" s="208"/>
      <c r="AY78" s="86" t="s">
        <v>231</v>
      </c>
      <c r="BA78" s="85" t="s">
        <v>239</v>
      </c>
      <c r="BB78" s="205"/>
      <c r="BC78" s="206"/>
      <c r="BD78" s="206"/>
      <c r="BE78" s="206"/>
      <c r="BF78" s="206"/>
      <c r="BG78" s="206"/>
      <c r="BH78" s="206"/>
      <c r="BI78" s="206"/>
      <c r="BJ78" s="206"/>
      <c r="BK78" s="208"/>
      <c r="BL78" s="86" t="s">
        <v>231</v>
      </c>
    </row>
    <row r="79" spans="1:64" ht="14.25">
      <c r="A79" s="176" t="s">
        <v>0</v>
      </c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8"/>
      <c r="N79" s="176" t="s">
        <v>0</v>
      </c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AA79" s="176" t="s">
        <v>695</v>
      </c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8"/>
      <c r="AN79" s="176" t="s">
        <v>695</v>
      </c>
      <c r="AO79" s="177"/>
      <c r="AP79" s="177"/>
      <c r="AQ79" s="177"/>
      <c r="AR79" s="177"/>
      <c r="AS79" s="177"/>
      <c r="AT79" s="177"/>
      <c r="AU79" s="177"/>
      <c r="AV79" s="177"/>
      <c r="AW79" s="177"/>
      <c r="AX79" s="177"/>
      <c r="AY79" s="178"/>
      <c r="BA79" s="176" t="s">
        <v>0</v>
      </c>
      <c r="BB79" s="177"/>
      <c r="BC79" s="177"/>
      <c r="BD79" s="177"/>
      <c r="BE79" s="177"/>
      <c r="BF79" s="177"/>
      <c r="BG79" s="177"/>
      <c r="BH79" s="177"/>
      <c r="BI79" s="177"/>
      <c r="BJ79" s="177"/>
      <c r="BK79" s="177"/>
      <c r="BL79" s="178"/>
    </row>
    <row r="80" spans="1:64" ht="13.5" customHeight="1">
      <c r="A80" s="176" t="s">
        <v>477</v>
      </c>
      <c r="B80" s="192">
        <f>IF(D80&gt;H80,1,0)+IF(D82&gt;H82,1,0)+IF(D84&gt;H84,1,0)</f>
        <v>2</v>
      </c>
      <c r="C80" s="193"/>
      <c r="D80" s="198">
        <v>21</v>
      </c>
      <c r="E80" s="199"/>
      <c r="F80" s="199" t="s">
        <v>3</v>
      </c>
      <c r="G80" s="199"/>
      <c r="H80" s="199">
        <v>6</v>
      </c>
      <c r="I80" s="202"/>
      <c r="J80" s="192">
        <f>IF(D80&lt;H80,1,0)+IF(D82&lt;H82,1,0)+IF(D84&lt;H84,1,0)</f>
        <v>0</v>
      </c>
      <c r="K80" s="193"/>
      <c r="L80" s="191" t="s">
        <v>68</v>
      </c>
      <c r="N80" s="176" t="s">
        <v>378</v>
      </c>
      <c r="O80" s="192">
        <f>IF(Q80&gt;U80,1,0)+IF(Q82&gt;U82,1,0)+IF(Q84&gt;U84,1,0)</f>
        <v>1</v>
      </c>
      <c r="P80" s="193"/>
      <c r="Q80" s="198">
        <v>13</v>
      </c>
      <c r="R80" s="199"/>
      <c r="S80" s="199" t="s">
        <v>3</v>
      </c>
      <c r="T80" s="199"/>
      <c r="U80" s="199">
        <v>21</v>
      </c>
      <c r="V80" s="202"/>
      <c r="W80" s="192">
        <f>IF(Q80&lt;U80,1,0)+IF(Q82&lt;U82,1,0)+IF(Q84&lt;U84,1,0)</f>
        <v>2</v>
      </c>
      <c r="X80" s="193"/>
      <c r="Y80" s="191" t="s">
        <v>386</v>
      </c>
      <c r="AA80" s="176" t="s">
        <v>310</v>
      </c>
      <c r="AB80" s="192">
        <f>IF(AD80&gt;AH80,1,0)+IF(AD82&gt;AH82,1,0)+IF(AD84&gt;AH84,1,0)</f>
        <v>2</v>
      </c>
      <c r="AC80" s="193"/>
      <c r="AD80" s="198">
        <v>21</v>
      </c>
      <c r="AE80" s="199"/>
      <c r="AF80" s="199" t="s">
        <v>696</v>
      </c>
      <c r="AG80" s="199"/>
      <c r="AH80" s="199">
        <v>13</v>
      </c>
      <c r="AI80" s="202"/>
      <c r="AJ80" s="192">
        <f>IF(AD80&lt;AH80,1,0)+IF(AD82&lt;AH82,1,0)+IF(AD84&lt;AH84,1,0)</f>
        <v>0</v>
      </c>
      <c r="AK80" s="193"/>
      <c r="AL80" s="191" t="s">
        <v>317</v>
      </c>
      <c r="AN80" s="176" t="s">
        <v>84</v>
      </c>
      <c r="AO80" s="192">
        <f>IF(AQ80&gt;AU80,1,0)+IF(AQ82&gt;AU82,1,0)+IF(AQ84&gt;AU84,1,0)</f>
        <v>2</v>
      </c>
      <c r="AP80" s="193"/>
      <c r="AQ80" s="198">
        <v>21</v>
      </c>
      <c r="AR80" s="199"/>
      <c r="AS80" s="199" t="s">
        <v>696</v>
      </c>
      <c r="AT80" s="199"/>
      <c r="AU80" s="199">
        <v>7</v>
      </c>
      <c r="AV80" s="202"/>
      <c r="AW80" s="192">
        <f>IF(AQ80&lt;AU80,1,0)+IF(AQ82&lt;AU82,1,0)+IF(AQ84&lt;AU84,1,0)</f>
        <v>0</v>
      </c>
      <c r="AX80" s="193"/>
      <c r="AY80" s="191" t="s">
        <v>713</v>
      </c>
      <c r="BA80" s="176" t="s">
        <v>438</v>
      </c>
      <c r="BB80" s="192">
        <v>0</v>
      </c>
      <c r="BC80" s="193"/>
      <c r="BD80" s="198">
        <v>10</v>
      </c>
      <c r="BE80" s="199"/>
      <c r="BF80" s="199" t="s">
        <v>3</v>
      </c>
      <c r="BG80" s="199"/>
      <c r="BH80" s="199">
        <v>21</v>
      </c>
      <c r="BI80" s="202"/>
      <c r="BJ80" s="192">
        <v>2</v>
      </c>
      <c r="BK80" s="193"/>
      <c r="BL80" s="191" t="s">
        <v>563</v>
      </c>
    </row>
    <row r="81" spans="1:64" ht="13.5" customHeight="1">
      <c r="A81" s="172"/>
      <c r="B81" s="194"/>
      <c r="C81" s="195"/>
      <c r="D81" s="175"/>
      <c r="E81" s="174"/>
      <c r="F81" s="174"/>
      <c r="G81" s="174"/>
      <c r="H81" s="174"/>
      <c r="I81" s="180"/>
      <c r="J81" s="194"/>
      <c r="K81" s="195"/>
      <c r="L81" s="184"/>
      <c r="N81" s="172"/>
      <c r="O81" s="194"/>
      <c r="P81" s="195"/>
      <c r="Q81" s="175"/>
      <c r="R81" s="174"/>
      <c r="S81" s="174"/>
      <c r="T81" s="174"/>
      <c r="U81" s="174"/>
      <c r="V81" s="180"/>
      <c r="W81" s="194"/>
      <c r="X81" s="195"/>
      <c r="Y81" s="184"/>
      <c r="AA81" s="172"/>
      <c r="AB81" s="194"/>
      <c r="AC81" s="195"/>
      <c r="AD81" s="175"/>
      <c r="AE81" s="174"/>
      <c r="AF81" s="174"/>
      <c r="AG81" s="174"/>
      <c r="AH81" s="174"/>
      <c r="AI81" s="180"/>
      <c r="AJ81" s="194"/>
      <c r="AK81" s="195"/>
      <c r="AL81" s="184"/>
      <c r="AN81" s="172"/>
      <c r="AO81" s="194"/>
      <c r="AP81" s="195"/>
      <c r="AQ81" s="175"/>
      <c r="AR81" s="174"/>
      <c r="AS81" s="174"/>
      <c r="AT81" s="174"/>
      <c r="AU81" s="174"/>
      <c r="AV81" s="180"/>
      <c r="AW81" s="194"/>
      <c r="AX81" s="195"/>
      <c r="AY81" s="184"/>
      <c r="BA81" s="172"/>
      <c r="BB81" s="194"/>
      <c r="BC81" s="195"/>
      <c r="BD81" s="175"/>
      <c r="BE81" s="174"/>
      <c r="BF81" s="174"/>
      <c r="BG81" s="174"/>
      <c r="BH81" s="174"/>
      <c r="BI81" s="180"/>
      <c r="BJ81" s="194"/>
      <c r="BK81" s="195"/>
      <c r="BL81" s="184"/>
    </row>
    <row r="82" spans="1:64" ht="13.5" customHeight="1">
      <c r="A82" s="172"/>
      <c r="B82" s="194"/>
      <c r="C82" s="195"/>
      <c r="D82" s="175">
        <v>21</v>
      </c>
      <c r="E82" s="174"/>
      <c r="F82" s="174" t="s">
        <v>3</v>
      </c>
      <c r="G82" s="174"/>
      <c r="H82" s="174">
        <v>8</v>
      </c>
      <c r="I82" s="180"/>
      <c r="J82" s="194"/>
      <c r="K82" s="195"/>
      <c r="L82" s="184"/>
      <c r="N82" s="172"/>
      <c r="O82" s="194"/>
      <c r="P82" s="195"/>
      <c r="Q82" s="175">
        <v>21</v>
      </c>
      <c r="R82" s="174"/>
      <c r="S82" s="174" t="s">
        <v>3</v>
      </c>
      <c r="T82" s="174"/>
      <c r="U82" s="174">
        <v>17</v>
      </c>
      <c r="V82" s="180"/>
      <c r="W82" s="194"/>
      <c r="X82" s="195"/>
      <c r="Y82" s="184"/>
      <c r="AA82" s="172"/>
      <c r="AB82" s="194"/>
      <c r="AC82" s="195"/>
      <c r="AD82" s="175">
        <v>21</v>
      </c>
      <c r="AE82" s="174"/>
      <c r="AF82" s="174" t="s">
        <v>696</v>
      </c>
      <c r="AG82" s="174"/>
      <c r="AH82" s="174">
        <v>12</v>
      </c>
      <c r="AI82" s="180"/>
      <c r="AJ82" s="194"/>
      <c r="AK82" s="195"/>
      <c r="AL82" s="184"/>
      <c r="AN82" s="172"/>
      <c r="AO82" s="194"/>
      <c r="AP82" s="195"/>
      <c r="AQ82" s="175">
        <v>21</v>
      </c>
      <c r="AR82" s="174"/>
      <c r="AS82" s="174" t="s">
        <v>696</v>
      </c>
      <c r="AT82" s="174"/>
      <c r="AU82" s="174">
        <v>16</v>
      </c>
      <c r="AV82" s="180"/>
      <c r="AW82" s="194"/>
      <c r="AX82" s="195"/>
      <c r="AY82" s="184"/>
      <c r="BA82" s="172"/>
      <c r="BB82" s="194"/>
      <c r="BC82" s="195"/>
      <c r="BD82" s="175" t="s">
        <v>548</v>
      </c>
      <c r="BE82" s="174"/>
      <c r="BF82" s="174" t="s">
        <v>3</v>
      </c>
      <c r="BG82" s="174"/>
      <c r="BH82" s="174"/>
      <c r="BI82" s="180"/>
      <c r="BJ82" s="194"/>
      <c r="BK82" s="195"/>
      <c r="BL82" s="184"/>
    </row>
    <row r="83" spans="1:64" ht="13.5" customHeight="1">
      <c r="A83" s="172" t="s">
        <v>478</v>
      </c>
      <c r="B83" s="194"/>
      <c r="C83" s="195"/>
      <c r="D83" s="175"/>
      <c r="E83" s="174"/>
      <c r="F83" s="174"/>
      <c r="G83" s="174"/>
      <c r="H83" s="174"/>
      <c r="I83" s="180"/>
      <c r="J83" s="194"/>
      <c r="K83" s="195"/>
      <c r="L83" s="184" t="s">
        <v>67</v>
      </c>
      <c r="N83" s="172" t="s">
        <v>379</v>
      </c>
      <c r="O83" s="194"/>
      <c r="P83" s="195"/>
      <c r="Q83" s="175"/>
      <c r="R83" s="174"/>
      <c r="S83" s="174"/>
      <c r="T83" s="174"/>
      <c r="U83" s="174"/>
      <c r="V83" s="180"/>
      <c r="W83" s="194"/>
      <c r="X83" s="195"/>
      <c r="Y83" s="184" t="s">
        <v>387</v>
      </c>
      <c r="AA83" s="172" t="s">
        <v>311</v>
      </c>
      <c r="AB83" s="194"/>
      <c r="AC83" s="195"/>
      <c r="AD83" s="175"/>
      <c r="AE83" s="174"/>
      <c r="AF83" s="174"/>
      <c r="AG83" s="174"/>
      <c r="AH83" s="174"/>
      <c r="AI83" s="180"/>
      <c r="AJ83" s="194"/>
      <c r="AK83" s="195"/>
      <c r="AL83" s="184" t="s">
        <v>318</v>
      </c>
      <c r="AN83" s="172" t="s">
        <v>86</v>
      </c>
      <c r="AO83" s="194"/>
      <c r="AP83" s="195"/>
      <c r="AQ83" s="175"/>
      <c r="AR83" s="174"/>
      <c r="AS83" s="174"/>
      <c r="AT83" s="174"/>
      <c r="AU83" s="174"/>
      <c r="AV83" s="180"/>
      <c r="AW83" s="194"/>
      <c r="AX83" s="195"/>
      <c r="AY83" s="184" t="s">
        <v>714</v>
      </c>
      <c r="BA83" s="172" t="s">
        <v>439</v>
      </c>
      <c r="BB83" s="194"/>
      <c r="BC83" s="195"/>
      <c r="BD83" s="175"/>
      <c r="BE83" s="174"/>
      <c r="BF83" s="174"/>
      <c r="BG83" s="174"/>
      <c r="BH83" s="174"/>
      <c r="BI83" s="180"/>
      <c r="BJ83" s="194"/>
      <c r="BK83" s="195"/>
      <c r="BL83" s="184" t="s">
        <v>564</v>
      </c>
    </row>
    <row r="84" spans="1:64" ht="13.5" customHeight="1">
      <c r="A84" s="172"/>
      <c r="B84" s="194"/>
      <c r="C84" s="195"/>
      <c r="D84" s="175"/>
      <c r="E84" s="174"/>
      <c r="F84" s="174" t="s">
        <v>3</v>
      </c>
      <c r="G84" s="174"/>
      <c r="H84" s="174"/>
      <c r="I84" s="180"/>
      <c r="J84" s="194"/>
      <c r="K84" s="195"/>
      <c r="L84" s="184"/>
      <c r="N84" s="172"/>
      <c r="O84" s="194"/>
      <c r="P84" s="195"/>
      <c r="Q84" s="175">
        <v>16</v>
      </c>
      <c r="R84" s="174"/>
      <c r="S84" s="174" t="s">
        <v>3</v>
      </c>
      <c r="T84" s="174"/>
      <c r="U84" s="174">
        <v>21</v>
      </c>
      <c r="V84" s="180"/>
      <c r="W84" s="194"/>
      <c r="X84" s="195"/>
      <c r="Y84" s="184"/>
      <c r="AA84" s="172"/>
      <c r="AB84" s="194"/>
      <c r="AC84" s="195"/>
      <c r="AD84" s="175"/>
      <c r="AE84" s="174"/>
      <c r="AF84" s="174" t="s">
        <v>696</v>
      </c>
      <c r="AG84" s="174"/>
      <c r="AH84" s="174"/>
      <c r="AI84" s="180"/>
      <c r="AJ84" s="194"/>
      <c r="AK84" s="195"/>
      <c r="AL84" s="184"/>
      <c r="AN84" s="172"/>
      <c r="AO84" s="194"/>
      <c r="AP84" s="195"/>
      <c r="AQ84" s="175"/>
      <c r="AR84" s="174"/>
      <c r="AS84" s="174" t="s">
        <v>696</v>
      </c>
      <c r="AT84" s="174"/>
      <c r="AU84" s="174"/>
      <c r="AV84" s="180"/>
      <c r="AW84" s="194"/>
      <c r="AX84" s="195"/>
      <c r="AY84" s="184"/>
      <c r="BA84" s="172"/>
      <c r="BB84" s="194"/>
      <c r="BC84" s="195"/>
      <c r="BD84" s="175"/>
      <c r="BE84" s="174"/>
      <c r="BF84" s="174" t="s">
        <v>3</v>
      </c>
      <c r="BG84" s="174"/>
      <c r="BH84" s="174"/>
      <c r="BI84" s="180"/>
      <c r="BJ84" s="194"/>
      <c r="BK84" s="195"/>
      <c r="BL84" s="184"/>
    </row>
    <row r="85" spans="1:64" ht="13.5" customHeight="1">
      <c r="A85" s="173"/>
      <c r="B85" s="196"/>
      <c r="C85" s="197"/>
      <c r="D85" s="183"/>
      <c r="E85" s="181"/>
      <c r="F85" s="181"/>
      <c r="G85" s="181"/>
      <c r="H85" s="181"/>
      <c r="I85" s="182"/>
      <c r="J85" s="196"/>
      <c r="K85" s="197"/>
      <c r="L85" s="185"/>
      <c r="N85" s="173"/>
      <c r="O85" s="196"/>
      <c r="P85" s="197"/>
      <c r="Q85" s="183"/>
      <c r="R85" s="181"/>
      <c r="S85" s="181"/>
      <c r="T85" s="181"/>
      <c r="U85" s="181"/>
      <c r="V85" s="182"/>
      <c r="W85" s="196"/>
      <c r="X85" s="197"/>
      <c r="Y85" s="185"/>
      <c r="AA85" s="173"/>
      <c r="AB85" s="196"/>
      <c r="AC85" s="197"/>
      <c r="AD85" s="183"/>
      <c r="AE85" s="181"/>
      <c r="AF85" s="181"/>
      <c r="AG85" s="181"/>
      <c r="AH85" s="181"/>
      <c r="AI85" s="182"/>
      <c r="AJ85" s="196"/>
      <c r="AK85" s="197"/>
      <c r="AL85" s="185"/>
      <c r="AN85" s="173"/>
      <c r="AO85" s="196"/>
      <c r="AP85" s="197"/>
      <c r="AQ85" s="183"/>
      <c r="AR85" s="181"/>
      <c r="AS85" s="181"/>
      <c r="AT85" s="181"/>
      <c r="AU85" s="181"/>
      <c r="AV85" s="182"/>
      <c r="AW85" s="196"/>
      <c r="AX85" s="197"/>
      <c r="AY85" s="185"/>
      <c r="BA85" s="173"/>
      <c r="BB85" s="196"/>
      <c r="BC85" s="197"/>
      <c r="BD85" s="183"/>
      <c r="BE85" s="181"/>
      <c r="BF85" s="181"/>
      <c r="BG85" s="181"/>
      <c r="BH85" s="181"/>
      <c r="BI85" s="182"/>
      <c r="BJ85" s="196"/>
      <c r="BK85" s="197"/>
      <c r="BL85" s="185"/>
    </row>
    <row r="86" spans="1:64" ht="14.25">
      <c r="A86" s="176" t="s">
        <v>1</v>
      </c>
      <c r="B86" s="177" t="s">
        <v>1</v>
      </c>
      <c r="C86" s="177"/>
      <c r="D86" s="177"/>
      <c r="E86" s="177"/>
      <c r="F86" s="177"/>
      <c r="G86" s="177"/>
      <c r="H86" s="177"/>
      <c r="I86" s="177"/>
      <c r="J86" s="177"/>
      <c r="K86" s="177"/>
      <c r="L86" s="178"/>
      <c r="N86" s="176" t="s">
        <v>1</v>
      </c>
      <c r="O86" s="177" t="s">
        <v>1</v>
      </c>
      <c r="P86" s="177"/>
      <c r="Q86" s="177"/>
      <c r="R86" s="177"/>
      <c r="S86" s="177"/>
      <c r="T86" s="177"/>
      <c r="U86" s="177"/>
      <c r="V86" s="177"/>
      <c r="W86" s="177"/>
      <c r="X86" s="177"/>
      <c r="Y86" s="178"/>
      <c r="AA86" s="176" t="s">
        <v>701</v>
      </c>
      <c r="AB86" s="177" t="s">
        <v>701</v>
      </c>
      <c r="AC86" s="177"/>
      <c r="AD86" s="177"/>
      <c r="AE86" s="177"/>
      <c r="AF86" s="177"/>
      <c r="AG86" s="177"/>
      <c r="AH86" s="177"/>
      <c r="AI86" s="177"/>
      <c r="AJ86" s="177"/>
      <c r="AK86" s="177"/>
      <c r="AL86" s="178"/>
      <c r="AN86" s="176" t="s">
        <v>701</v>
      </c>
      <c r="AO86" s="177" t="s">
        <v>701</v>
      </c>
      <c r="AP86" s="177"/>
      <c r="AQ86" s="177"/>
      <c r="AR86" s="177"/>
      <c r="AS86" s="177"/>
      <c r="AT86" s="177"/>
      <c r="AU86" s="177"/>
      <c r="AV86" s="177"/>
      <c r="AW86" s="177"/>
      <c r="AX86" s="177"/>
      <c r="AY86" s="178"/>
      <c r="BA86" s="176" t="s">
        <v>1</v>
      </c>
      <c r="BB86" s="177" t="s">
        <v>1</v>
      </c>
      <c r="BC86" s="177"/>
      <c r="BD86" s="177"/>
      <c r="BE86" s="177"/>
      <c r="BF86" s="177"/>
      <c r="BG86" s="177"/>
      <c r="BH86" s="177"/>
      <c r="BI86" s="177"/>
      <c r="BJ86" s="177"/>
      <c r="BK86" s="177"/>
      <c r="BL86" s="178"/>
    </row>
    <row r="87" spans="1:64" ht="13.5" customHeight="1">
      <c r="A87" s="176" t="s">
        <v>479</v>
      </c>
      <c r="B87" s="192">
        <f>IF(D87&gt;H87,1,0)+IF(D89&gt;H89,1,0)+IF(D91&gt;H91,1,0)</f>
        <v>2</v>
      </c>
      <c r="C87" s="193"/>
      <c r="D87" s="198">
        <v>19</v>
      </c>
      <c r="E87" s="199"/>
      <c r="F87" s="199" t="s">
        <v>3</v>
      </c>
      <c r="G87" s="199"/>
      <c r="H87" s="199">
        <v>21</v>
      </c>
      <c r="I87" s="202"/>
      <c r="J87" s="192">
        <f>IF(D87&lt;H87,1,0)+IF(D89&lt;H89,1,0)+IF(D91&lt;H91,1,0)</f>
        <v>1</v>
      </c>
      <c r="K87" s="193"/>
      <c r="L87" s="191" t="s">
        <v>11</v>
      </c>
      <c r="N87" s="176" t="s">
        <v>380</v>
      </c>
      <c r="O87" s="192">
        <f>IF(Q87&gt;U87,1,0)+IF(Q89&gt;U89,1,0)+IF(Q91&gt;U91,1,0)</f>
        <v>2</v>
      </c>
      <c r="P87" s="193"/>
      <c r="Q87" s="198">
        <v>21</v>
      </c>
      <c r="R87" s="199"/>
      <c r="S87" s="199" t="s">
        <v>3</v>
      </c>
      <c r="T87" s="199"/>
      <c r="U87" s="199">
        <v>16</v>
      </c>
      <c r="V87" s="202"/>
      <c r="W87" s="192">
        <f>IF(Q87&lt;U87,1,0)+IF(Q89&lt;U89,1,0)+IF(Q91&lt;U91,1,0)</f>
        <v>0</v>
      </c>
      <c r="X87" s="193"/>
      <c r="Y87" s="191" t="s">
        <v>388</v>
      </c>
      <c r="AA87" s="176" t="s">
        <v>312</v>
      </c>
      <c r="AB87" s="192">
        <f>IF(AD87&gt;AH87,1,0)+IF(AD89&gt;AH89,1,0)+IF(AD91&gt;AH91,1,0)</f>
        <v>2</v>
      </c>
      <c r="AC87" s="193"/>
      <c r="AD87" s="198">
        <v>21</v>
      </c>
      <c r="AE87" s="199"/>
      <c r="AF87" s="199" t="s">
        <v>696</v>
      </c>
      <c r="AG87" s="199"/>
      <c r="AH87" s="199">
        <v>7</v>
      </c>
      <c r="AI87" s="202"/>
      <c r="AJ87" s="192">
        <f>IF(AD87&lt;AH87,1,0)+IF(AD89&lt;AH89,1,0)+IF(AD91&lt;AH91,1,0)</f>
        <v>0</v>
      </c>
      <c r="AK87" s="193"/>
      <c r="AL87" s="191" t="s">
        <v>319</v>
      </c>
      <c r="AN87" s="176" t="s">
        <v>82</v>
      </c>
      <c r="AO87" s="192">
        <f>IF(AQ87&gt;AU87,1,0)+IF(AQ89&gt;AU89,1,0)+IF(AQ91&gt;AU91,1,0)</f>
        <v>2</v>
      </c>
      <c r="AP87" s="193"/>
      <c r="AQ87" s="198">
        <v>21</v>
      </c>
      <c r="AR87" s="199"/>
      <c r="AS87" s="199" t="s">
        <v>696</v>
      </c>
      <c r="AT87" s="199"/>
      <c r="AU87" s="199">
        <v>14</v>
      </c>
      <c r="AV87" s="202"/>
      <c r="AW87" s="192">
        <f>IF(AQ87&lt;AU87,1,0)+IF(AQ89&lt;AU89,1,0)+IF(AQ91&lt;AU91,1,0)</f>
        <v>0</v>
      </c>
      <c r="AX87" s="193"/>
      <c r="AY87" s="191" t="s">
        <v>715</v>
      </c>
      <c r="BA87" s="176" t="s">
        <v>436</v>
      </c>
      <c r="BB87" s="192">
        <f>IF(BD87&gt;BH87,1,0)+IF(BD89&gt;BH89,1,0)+IF(BD91&gt;BH91,1,0)</f>
        <v>2</v>
      </c>
      <c r="BC87" s="193"/>
      <c r="BD87" s="198">
        <v>21</v>
      </c>
      <c r="BE87" s="199"/>
      <c r="BF87" s="199" t="s">
        <v>3</v>
      </c>
      <c r="BG87" s="199"/>
      <c r="BH87" s="199">
        <v>7</v>
      </c>
      <c r="BI87" s="202"/>
      <c r="BJ87" s="192">
        <f>IF(BD87&lt;BH87,1,0)+IF(BD89&lt;BH89,1,0)+IF(BD91&lt;BH91,1,0)</f>
        <v>0</v>
      </c>
      <c r="BK87" s="193"/>
      <c r="BL87" s="191" t="s">
        <v>565</v>
      </c>
    </row>
    <row r="88" spans="1:64" ht="13.5" customHeight="1">
      <c r="A88" s="172"/>
      <c r="B88" s="194"/>
      <c r="C88" s="195"/>
      <c r="D88" s="175"/>
      <c r="E88" s="174"/>
      <c r="F88" s="174"/>
      <c r="G88" s="174"/>
      <c r="H88" s="174"/>
      <c r="I88" s="180"/>
      <c r="J88" s="194"/>
      <c r="K88" s="195"/>
      <c r="L88" s="184"/>
      <c r="N88" s="172"/>
      <c r="O88" s="194"/>
      <c r="P88" s="195"/>
      <c r="Q88" s="175"/>
      <c r="R88" s="174"/>
      <c r="S88" s="174"/>
      <c r="T88" s="174"/>
      <c r="U88" s="174"/>
      <c r="V88" s="180"/>
      <c r="W88" s="194"/>
      <c r="X88" s="195"/>
      <c r="Y88" s="184"/>
      <c r="AA88" s="172"/>
      <c r="AB88" s="194"/>
      <c r="AC88" s="195"/>
      <c r="AD88" s="175"/>
      <c r="AE88" s="174"/>
      <c r="AF88" s="174"/>
      <c r="AG88" s="174"/>
      <c r="AH88" s="174"/>
      <c r="AI88" s="180"/>
      <c r="AJ88" s="194"/>
      <c r="AK88" s="195"/>
      <c r="AL88" s="184"/>
      <c r="AN88" s="172"/>
      <c r="AO88" s="194"/>
      <c r="AP88" s="195"/>
      <c r="AQ88" s="175"/>
      <c r="AR88" s="174"/>
      <c r="AS88" s="174"/>
      <c r="AT88" s="174"/>
      <c r="AU88" s="174"/>
      <c r="AV88" s="180"/>
      <c r="AW88" s="194"/>
      <c r="AX88" s="195"/>
      <c r="AY88" s="184"/>
      <c r="BA88" s="172"/>
      <c r="BB88" s="194"/>
      <c r="BC88" s="195"/>
      <c r="BD88" s="175"/>
      <c r="BE88" s="174"/>
      <c r="BF88" s="174"/>
      <c r="BG88" s="174"/>
      <c r="BH88" s="174"/>
      <c r="BI88" s="180"/>
      <c r="BJ88" s="194"/>
      <c r="BK88" s="195"/>
      <c r="BL88" s="184"/>
    </row>
    <row r="89" spans="1:64" ht="13.5" customHeight="1">
      <c r="A89" s="172"/>
      <c r="B89" s="194"/>
      <c r="C89" s="195"/>
      <c r="D89" s="175">
        <v>21</v>
      </c>
      <c r="E89" s="174"/>
      <c r="F89" s="174" t="s">
        <v>3</v>
      </c>
      <c r="G89" s="174"/>
      <c r="H89" s="174">
        <v>13</v>
      </c>
      <c r="I89" s="180"/>
      <c r="J89" s="194"/>
      <c r="K89" s="195"/>
      <c r="L89" s="184"/>
      <c r="N89" s="172"/>
      <c r="O89" s="194"/>
      <c r="P89" s="195"/>
      <c r="Q89" s="175">
        <v>21</v>
      </c>
      <c r="R89" s="174"/>
      <c r="S89" s="174" t="s">
        <v>3</v>
      </c>
      <c r="T89" s="174"/>
      <c r="U89" s="174">
        <v>19</v>
      </c>
      <c r="V89" s="180"/>
      <c r="W89" s="194"/>
      <c r="X89" s="195"/>
      <c r="Y89" s="184"/>
      <c r="AA89" s="172"/>
      <c r="AB89" s="194"/>
      <c r="AC89" s="195"/>
      <c r="AD89" s="175">
        <v>21</v>
      </c>
      <c r="AE89" s="174"/>
      <c r="AF89" s="174" t="s">
        <v>696</v>
      </c>
      <c r="AG89" s="174"/>
      <c r="AH89" s="174">
        <v>6</v>
      </c>
      <c r="AI89" s="180"/>
      <c r="AJ89" s="194"/>
      <c r="AK89" s="195"/>
      <c r="AL89" s="184"/>
      <c r="AN89" s="172"/>
      <c r="AO89" s="194"/>
      <c r="AP89" s="195"/>
      <c r="AQ89" s="175">
        <v>21</v>
      </c>
      <c r="AR89" s="174"/>
      <c r="AS89" s="174" t="s">
        <v>696</v>
      </c>
      <c r="AT89" s="174"/>
      <c r="AU89" s="174">
        <v>18</v>
      </c>
      <c r="AV89" s="180"/>
      <c r="AW89" s="194"/>
      <c r="AX89" s="195"/>
      <c r="AY89" s="184"/>
      <c r="BA89" s="172"/>
      <c r="BB89" s="194"/>
      <c r="BC89" s="195"/>
      <c r="BD89" s="175">
        <v>21</v>
      </c>
      <c r="BE89" s="174"/>
      <c r="BF89" s="174" t="s">
        <v>3</v>
      </c>
      <c r="BG89" s="174"/>
      <c r="BH89" s="174">
        <v>15</v>
      </c>
      <c r="BI89" s="180"/>
      <c r="BJ89" s="194"/>
      <c r="BK89" s="195"/>
      <c r="BL89" s="184"/>
    </row>
    <row r="90" spans="1:64" ht="13.5" customHeight="1">
      <c r="A90" s="172" t="s">
        <v>480</v>
      </c>
      <c r="B90" s="194"/>
      <c r="C90" s="195"/>
      <c r="D90" s="175"/>
      <c r="E90" s="174"/>
      <c r="F90" s="174"/>
      <c r="G90" s="174"/>
      <c r="H90" s="174"/>
      <c r="I90" s="180"/>
      <c r="J90" s="194"/>
      <c r="K90" s="195"/>
      <c r="L90" s="184" t="s">
        <v>69</v>
      </c>
      <c r="N90" s="172" t="s">
        <v>381</v>
      </c>
      <c r="O90" s="194"/>
      <c r="P90" s="195"/>
      <c r="Q90" s="175"/>
      <c r="R90" s="174"/>
      <c r="S90" s="174"/>
      <c r="T90" s="174"/>
      <c r="U90" s="174"/>
      <c r="V90" s="180"/>
      <c r="W90" s="194"/>
      <c r="X90" s="195"/>
      <c r="Y90" s="184" t="s">
        <v>389</v>
      </c>
      <c r="AA90" s="172" t="s">
        <v>313</v>
      </c>
      <c r="AB90" s="194"/>
      <c r="AC90" s="195"/>
      <c r="AD90" s="175"/>
      <c r="AE90" s="174"/>
      <c r="AF90" s="174"/>
      <c r="AG90" s="174"/>
      <c r="AH90" s="174"/>
      <c r="AI90" s="180"/>
      <c r="AJ90" s="194"/>
      <c r="AK90" s="195"/>
      <c r="AL90" s="184" t="s">
        <v>320</v>
      </c>
      <c r="AN90" s="172" t="s">
        <v>85</v>
      </c>
      <c r="AO90" s="194"/>
      <c r="AP90" s="195"/>
      <c r="AQ90" s="175"/>
      <c r="AR90" s="174"/>
      <c r="AS90" s="174"/>
      <c r="AT90" s="174"/>
      <c r="AU90" s="174"/>
      <c r="AV90" s="180"/>
      <c r="AW90" s="194"/>
      <c r="AX90" s="195"/>
      <c r="AY90" s="184" t="s">
        <v>716</v>
      </c>
      <c r="BA90" s="172" t="s">
        <v>437</v>
      </c>
      <c r="BB90" s="194"/>
      <c r="BC90" s="195"/>
      <c r="BD90" s="175"/>
      <c r="BE90" s="174"/>
      <c r="BF90" s="174"/>
      <c r="BG90" s="174"/>
      <c r="BH90" s="174"/>
      <c r="BI90" s="180"/>
      <c r="BJ90" s="194"/>
      <c r="BK90" s="195"/>
      <c r="BL90" s="184" t="s">
        <v>566</v>
      </c>
    </row>
    <row r="91" spans="1:64" ht="13.5" customHeight="1">
      <c r="A91" s="172"/>
      <c r="B91" s="194"/>
      <c r="C91" s="195"/>
      <c r="D91" s="175">
        <v>21</v>
      </c>
      <c r="E91" s="174"/>
      <c r="F91" s="174" t="s">
        <v>3</v>
      </c>
      <c r="G91" s="174"/>
      <c r="H91" s="174">
        <v>11</v>
      </c>
      <c r="I91" s="180"/>
      <c r="J91" s="194"/>
      <c r="K91" s="195"/>
      <c r="L91" s="184"/>
      <c r="N91" s="172"/>
      <c r="O91" s="194"/>
      <c r="P91" s="195"/>
      <c r="Q91" s="175"/>
      <c r="R91" s="174"/>
      <c r="S91" s="174" t="s">
        <v>3</v>
      </c>
      <c r="T91" s="174"/>
      <c r="U91" s="174"/>
      <c r="V91" s="180"/>
      <c r="W91" s="194"/>
      <c r="X91" s="195"/>
      <c r="Y91" s="184"/>
      <c r="AA91" s="172"/>
      <c r="AB91" s="194"/>
      <c r="AC91" s="195"/>
      <c r="AD91" s="175"/>
      <c r="AE91" s="174"/>
      <c r="AF91" s="174" t="s">
        <v>696</v>
      </c>
      <c r="AG91" s="174"/>
      <c r="AH91" s="174"/>
      <c r="AI91" s="180"/>
      <c r="AJ91" s="194"/>
      <c r="AK91" s="195"/>
      <c r="AL91" s="184"/>
      <c r="AN91" s="172"/>
      <c r="AO91" s="194"/>
      <c r="AP91" s="195"/>
      <c r="AQ91" s="175"/>
      <c r="AR91" s="174"/>
      <c r="AS91" s="174" t="s">
        <v>696</v>
      </c>
      <c r="AT91" s="174"/>
      <c r="AU91" s="174"/>
      <c r="AV91" s="180"/>
      <c r="AW91" s="194"/>
      <c r="AX91" s="195"/>
      <c r="AY91" s="184"/>
      <c r="BA91" s="172"/>
      <c r="BB91" s="194"/>
      <c r="BC91" s="195"/>
      <c r="BD91" s="175"/>
      <c r="BE91" s="174"/>
      <c r="BF91" s="174" t="s">
        <v>3</v>
      </c>
      <c r="BG91" s="174"/>
      <c r="BH91" s="174"/>
      <c r="BI91" s="180"/>
      <c r="BJ91" s="194"/>
      <c r="BK91" s="195"/>
      <c r="BL91" s="184"/>
    </row>
    <row r="92" spans="1:64" ht="13.5" customHeight="1">
      <c r="A92" s="173"/>
      <c r="B92" s="196"/>
      <c r="C92" s="197"/>
      <c r="D92" s="183"/>
      <c r="E92" s="181"/>
      <c r="F92" s="181"/>
      <c r="G92" s="181"/>
      <c r="H92" s="181"/>
      <c r="I92" s="182"/>
      <c r="J92" s="196"/>
      <c r="K92" s="197"/>
      <c r="L92" s="185"/>
      <c r="N92" s="173"/>
      <c r="O92" s="196"/>
      <c r="P92" s="197"/>
      <c r="Q92" s="183"/>
      <c r="R92" s="181"/>
      <c r="S92" s="181"/>
      <c r="T92" s="181"/>
      <c r="U92" s="181"/>
      <c r="V92" s="182"/>
      <c r="W92" s="196"/>
      <c r="X92" s="197"/>
      <c r="Y92" s="185"/>
      <c r="AA92" s="173"/>
      <c r="AB92" s="196"/>
      <c r="AC92" s="197"/>
      <c r="AD92" s="183"/>
      <c r="AE92" s="181"/>
      <c r="AF92" s="181"/>
      <c r="AG92" s="181"/>
      <c r="AH92" s="181"/>
      <c r="AI92" s="182"/>
      <c r="AJ92" s="196"/>
      <c r="AK92" s="197"/>
      <c r="AL92" s="185"/>
      <c r="AN92" s="173"/>
      <c r="AO92" s="196"/>
      <c r="AP92" s="197"/>
      <c r="AQ92" s="183"/>
      <c r="AR92" s="181"/>
      <c r="AS92" s="181"/>
      <c r="AT92" s="181"/>
      <c r="AU92" s="181"/>
      <c r="AV92" s="182"/>
      <c r="AW92" s="196"/>
      <c r="AX92" s="197"/>
      <c r="AY92" s="185"/>
      <c r="BA92" s="173"/>
      <c r="BB92" s="196"/>
      <c r="BC92" s="197"/>
      <c r="BD92" s="183"/>
      <c r="BE92" s="181"/>
      <c r="BF92" s="181"/>
      <c r="BG92" s="181"/>
      <c r="BH92" s="181"/>
      <c r="BI92" s="182"/>
      <c r="BJ92" s="196"/>
      <c r="BK92" s="197"/>
      <c r="BL92" s="185"/>
    </row>
    <row r="93" spans="1:64" ht="14.25">
      <c r="A93" s="176" t="s">
        <v>2</v>
      </c>
      <c r="B93" s="177" t="s">
        <v>2</v>
      </c>
      <c r="C93" s="177"/>
      <c r="D93" s="177"/>
      <c r="E93" s="177"/>
      <c r="F93" s="177"/>
      <c r="G93" s="177"/>
      <c r="H93" s="177"/>
      <c r="I93" s="177"/>
      <c r="J93" s="177"/>
      <c r="K93" s="177"/>
      <c r="L93" s="178"/>
      <c r="N93" s="176" t="s">
        <v>2</v>
      </c>
      <c r="O93" s="177" t="s">
        <v>2</v>
      </c>
      <c r="P93" s="177"/>
      <c r="Q93" s="177"/>
      <c r="R93" s="177"/>
      <c r="S93" s="177"/>
      <c r="T93" s="177"/>
      <c r="U93" s="177"/>
      <c r="V93" s="177"/>
      <c r="W93" s="177"/>
      <c r="X93" s="177"/>
      <c r="Y93" s="178"/>
      <c r="AA93" s="176" t="s">
        <v>706</v>
      </c>
      <c r="AB93" s="177" t="s">
        <v>706</v>
      </c>
      <c r="AC93" s="177"/>
      <c r="AD93" s="177"/>
      <c r="AE93" s="177"/>
      <c r="AF93" s="177"/>
      <c r="AG93" s="177"/>
      <c r="AH93" s="177"/>
      <c r="AI93" s="177"/>
      <c r="AJ93" s="177"/>
      <c r="AK93" s="177"/>
      <c r="AL93" s="178"/>
      <c r="AN93" s="176" t="s">
        <v>706</v>
      </c>
      <c r="AO93" s="177" t="s">
        <v>706</v>
      </c>
      <c r="AP93" s="177"/>
      <c r="AQ93" s="177"/>
      <c r="AR93" s="177"/>
      <c r="AS93" s="177"/>
      <c r="AT93" s="177"/>
      <c r="AU93" s="177"/>
      <c r="AV93" s="177"/>
      <c r="AW93" s="177"/>
      <c r="AX93" s="177"/>
      <c r="AY93" s="178"/>
      <c r="BA93" s="176" t="s">
        <v>2</v>
      </c>
      <c r="BB93" s="177" t="s">
        <v>2</v>
      </c>
      <c r="BC93" s="177"/>
      <c r="BD93" s="177"/>
      <c r="BE93" s="177"/>
      <c r="BF93" s="177"/>
      <c r="BG93" s="177"/>
      <c r="BH93" s="177"/>
      <c r="BI93" s="177"/>
      <c r="BJ93" s="177"/>
      <c r="BK93" s="177"/>
      <c r="BL93" s="178"/>
    </row>
    <row r="94" spans="1:64" ht="13.5" customHeight="1">
      <c r="A94" s="176" t="s">
        <v>481</v>
      </c>
      <c r="B94" s="192">
        <f>IF(D94&gt;H94,1,0)+IF(D96&gt;H96,1,0)+IF(D98&gt;H98,1,0)</f>
        <v>2</v>
      </c>
      <c r="C94" s="193"/>
      <c r="D94" s="198">
        <v>21</v>
      </c>
      <c r="E94" s="199"/>
      <c r="F94" s="199" t="s">
        <v>3</v>
      </c>
      <c r="G94" s="199"/>
      <c r="H94" s="199">
        <v>9</v>
      </c>
      <c r="I94" s="202"/>
      <c r="J94" s="192">
        <f>IF(D94&lt;H94,1,0)+IF(D96&lt;H96,1,0)+IF(D98&lt;H98,1,0)</f>
        <v>0</v>
      </c>
      <c r="K94" s="193"/>
      <c r="L94" s="191" t="s">
        <v>65</v>
      </c>
      <c r="N94" s="176" t="s">
        <v>382</v>
      </c>
      <c r="O94" s="192">
        <f>IF(Q94&gt;U94,1,0)+IF(Q96&gt;U96,1,0)+IF(Q98&gt;U98,1,0)</f>
        <v>1</v>
      </c>
      <c r="P94" s="193"/>
      <c r="Q94" s="198">
        <v>21</v>
      </c>
      <c r="R94" s="199"/>
      <c r="S94" s="199" t="s">
        <v>3</v>
      </c>
      <c r="T94" s="199"/>
      <c r="U94" s="199">
        <v>19</v>
      </c>
      <c r="V94" s="202"/>
      <c r="W94" s="192">
        <f>IF(Q94&lt;U94,1,0)+IF(Q96&lt;U96,1,0)+IF(Q98&lt;U98,1,0)</f>
        <v>2</v>
      </c>
      <c r="X94" s="193"/>
      <c r="Y94" s="191" t="s">
        <v>385</v>
      </c>
      <c r="AA94" s="176" t="s">
        <v>314</v>
      </c>
      <c r="AB94" s="192">
        <f>IF(AD94&gt;AH94,1,0)+IF(AD96&gt;AH96,1,0)+IF(AD98&gt;AH98,1,0)</f>
        <v>1</v>
      </c>
      <c r="AC94" s="193"/>
      <c r="AD94" s="198">
        <v>18</v>
      </c>
      <c r="AE94" s="199"/>
      <c r="AF94" s="199" t="s">
        <v>696</v>
      </c>
      <c r="AG94" s="199"/>
      <c r="AH94" s="199">
        <v>21</v>
      </c>
      <c r="AI94" s="202"/>
      <c r="AJ94" s="192">
        <f>IF(AD94&lt;AH94,1,0)+IF(AD96&lt;AH96,1,0)+IF(AD98&lt;AH98,1,0)</f>
        <v>2</v>
      </c>
      <c r="AK94" s="193"/>
      <c r="AL94" s="191" t="s">
        <v>321</v>
      </c>
      <c r="AN94" s="176" t="s">
        <v>83</v>
      </c>
      <c r="AO94" s="192">
        <f>IF(AQ94&gt;AU94,1,0)+IF(AQ96&gt;AU96,1,0)+IF(AQ98&gt;AU98,1,0)</f>
        <v>1</v>
      </c>
      <c r="AP94" s="193"/>
      <c r="AQ94" s="198">
        <v>24</v>
      </c>
      <c r="AR94" s="199"/>
      <c r="AS94" s="199" t="s">
        <v>696</v>
      </c>
      <c r="AT94" s="199"/>
      <c r="AU94" s="199">
        <v>26</v>
      </c>
      <c r="AV94" s="202"/>
      <c r="AW94" s="192">
        <f>IF(AQ94&lt;AU94,1,0)+IF(AQ96&lt;AU96,1,0)+IF(AQ98&lt;AU98,1,0)</f>
        <v>2</v>
      </c>
      <c r="AX94" s="193"/>
      <c r="AY94" s="191" t="s">
        <v>717</v>
      </c>
      <c r="BA94" s="176" t="s">
        <v>434</v>
      </c>
      <c r="BB94" s="192">
        <f>IF(BD94&gt;BH94,1,0)+IF(BD96&gt;BH96,1,0)+IF(BD98&gt;BH98,1,0)</f>
        <v>0</v>
      </c>
      <c r="BC94" s="193"/>
      <c r="BD94" s="198">
        <v>19</v>
      </c>
      <c r="BE94" s="199"/>
      <c r="BF94" s="199" t="s">
        <v>3</v>
      </c>
      <c r="BG94" s="199"/>
      <c r="BH94" s="199">
        <v>21</v>
      </c>
      <c r="BI94" s="202"/>
      <c r="BJ94" s="192">
        <f>IF(BD94&lt;BH94,1,0)+IF(BD96&lt;BH96,1,0)+IF(BD98&lt;BH98,1,0)</f>
        <v>2</v>
      </c>
      <c r="BK94" s="193"/>
      <c r="BL94" s="191" t="s">
        <v>567</v>
      </c>
    </row>
    <row r="95" spans="1:64" ht="13.5" customHeight="1">
      <c r="A95" s="172"/>
      <c r="B95" s="194"/>
      <c r="C95" s="195"/>
      <c r="D95" s="175"/>
      <c r="E95" s="174"/>
      <c r="F95" s="174"/>
      <c r="G95" s="174"/>
      <c r="H95" s="174"/>
      <c r="I95" s="180"/>
      <c r="J95" s="194"/>
      <c r="K95" s="195"/>
      <c r="L95" s="184"/>
      <c r="N95" s="172"/>
      <c r="O95" s="194"/>
      <c r="P95" s="195"/>
      <c r="Q95" s="175"/>
      <c r="R95" s="174"/>
      <c r="S95" s="174"/>
      <c r="T95" s="174"/>
      <c r="U95" s="174"/>
      <c r="V95" s="180"/>
      <c r="W95" s="194"/>
      <c r="X95" s="195"/>
      <c r="Y95" s="184"/>
      <c r="AA95" s="172"/>
      <c r="AB95" s="194"/>
      <c r="AC95" s="195"/>
      <c r="AD95" s="175"/>
      <c r="AE95" s="174"/>
      <c r="AF95" s="174"/>
      <c r="AG95" s="174"/>
      <c r="AH95" s="174"/>
      <c r="AI95" s="180"/>
      <c r="AJ95" s="194"/>
      <c r="AK95" s="195"/>
      <c r="AL95" s="184"/>
      <c r="AN95" s="172"/>
      <c r="AO95" s="194"/>
      <c r="AP95" s="195"/>
      <c r="AQ95" s="175"/>
      <c r="AR95" s="174"/>
      <c r="AS95" s="174"/>
      <c r="AT95" s="174"/>
      <c r="AU95" s="174"/>
      <c r="AV95" s="180"/>
      <c r="AW95" s="194"/>
      <c r="AX95" s="195"/>
      <c r="AY95" s="184"/>
      <c r="BA95" s="172"/>
      <c r="BB95" s="194"/>
      <c r="BC95" s="195"/>
      <c r="BD95" s="175"/>
      <c r="BE95" s="174"/>
      <c r="BF95" s="174"/>
      <c r="BG95" s="174"/>
      <c r="BH95" s="174"/>
      <c r="BI95" s="180"/>
      <c r="BJ95" s="194"/>
      <c r="BK95" s="195"/>
      <c r="BL95" s="184"/>
    </row>
    <row r="96" spans="1:64" ht="13.5" customHeight="1">
      <c r="A96" s="172"/>
      <c r="B96" s="194"/>
      <c r="C96" s="195"/>
      <c r="D96" s="175">
        <v>21</v>
      </c>
      <c r="E96" s="174"/>
      <c r="F96" s="174" t="s">
        <v>3</v>
      </c>
      <c r="G96" s="174"/>
      <c r="H96" s="174">
        <v>14</v>
      </c>
      <c r="I96" s="180"/>
      <c r="J96" s="194"/>
      <c r="K96" s="195"/>
      <c r="L96" s="184"/>
      <c r="N96" s="172"/>
      <c r="O96" s="194"/>
      <c r="P96" s="195"/>
      <c r="Q96" s="175">
        <v>15</v>
      </c>
      <c r="R96" s="174"/>
      <c r="S96" s="174" t="s">
        <v>3</v>
      </c>
      <c r="T96" s="174"/>
      <c r="U96" s="174">
        <v>21</v>
      </c>
      <c r="V96" s="180"/>
      <c r="W96" s="194"/>
      <c r="X96" s="195"/>
      <c r="Y96" s="184"/>
      <c r="AA96" s="172"/>
      <c r="AB96" s="194"/>
      <c r="AC96" s="195"/>
      <c r="AD96" s="175">
        <v>23</v>
      </c>
      <c r="AE96" s="174"/>
      <c r="AF96" s="174" t="s">
        <v>696</v>
      </c>
      <c r="AG96" s="174"/>
      <c r="AH96" s="174">
        <v>21</v>
      </c>
      <c r="AI96" s="180"/>
      <c r="AJ96" s="194"/>
      <c r="AK96" s="195"/>
      <c r="AL96" s="184"/>
      <c r="AN96" s="172"/>
      <c r="AO96" s="194"/>
      <c r="AP96" s="195"/>
      <c r="AQ96" s="175">
        <v>22</v>
      </c>
      <c r="AR96" s="174"/>
      <c r="AS96" s="174" t="s">
        <v>696</v>
      </c>
      <c r="AT96" s="174"/>
      <c r="AU96" s="174">
        <v>20</v>
      </c>
      <c r="AV96" s="180"/>
      <c r="AW96" s="194"/>
      <c r="AX96" s="195"/>
      <c r="AY96" s="184"/>
      <c r="BA96" s="172"/>
      <c r="BB96" s="194"/>
      <c r="BC96" s="195"/>
      <c r="BD96" s="175">
        <v>11</v>
      </c>
      <c r="BE96" s="174"/>
      <c r="BF96" s="174" t="s">
        <v>3</v>
      </c>
      <c r="BG96" s="174"/>
      <c r="BH96" s="174">
        <v>21</v>
      </c>
      <c r="BI96" s="180"/>
      <c r="BJ96" s="194"/>
      <c r="BK96" s="195"/>
      <c r="BL96" s="184"/>
    </row>
    <row r="97" spans="1:64" ht="13.5" customHeight="1">
      <c r="A97" s="172" t="s">
        <v>482</v>
      </c>
      <c r="B97" s="194"/>
      <c r="C97" s="195"/>
      <c r="D97" s="175"/>
      <c r="E97" s="174"/>
      <c r="F97" s="174"/>
      <c r="G97" s="174"/>
      <c r="H97" s="174"/>
      <c r="I97" s="180"/>
      <c r="J97" s="194"/>
      <c r="K97" s="195"/>
      <c r="L97" s="184" t="s">
        <v>66</v>
      </c>
      <c r="N97" s="172" t="s">
        <v>383</v>
      </c>
      <c r="O97" s="194"/>
      <c r="P97" s="195"/>
      <c r="Q97" s="175"/>
      <c r="R97" s="174"/>
      <c r="S97" s="174"/>
      <c r="T97" s="174"/>
      <c r="U97" s="174"/>
      <c r="V97" s="180"/>
      <c r="W97" s="194"/>
      <c r="X97" s="195"/>
      <c r="Y97" s="184" t="s">
        <v>390</v>
      </c>
      <c r="AA97" s="172" t="s">
        <v>315</v>
      </c>
      <c r="AB97" s="194"/>
      <c r="AC97" s="195"/>
      <c r="AD97" s="175"/>
      <c r="AE97" s="174"/>
      <c r="AF97" s="174"/>
      <c r="AG97" s="174"/>
      <c r="AH97" s="174"/>
      <c r="AI97" s="180"/>
      <c r="AJ97" s="194"/>
      <c r="AK97" s="195"/>
      <c r="AL97" s="184" t="s">
        <v>322</v>
      </c>
      <c r="AN97" s="172" t="s">
        <v>87</v>
      </c>
      <c r="AO97" s="194"/>
      <c r="AP97" s="195"/>
      <c r="AQ97" s="175"/>
      <c r="AR97" s="174"/>
      <c r="AS97" s="174"/>
      <c r="AT97" s="174"/>
      <c r="AU97" s="174"/>
      <c r="AV97" s="180"/>
      <c r="AW97" s="194"/>
      <c r="AX97" s="195"/>
      <c r="AY97" s="184" t="s">
        <v>718</v>
      </c>
      <c r="BA97" s="172" t="s">
        <v>435</v>
      </c>
      <c r="BB97" s="194"/>
      <c r="BC97" s="195"/>
      <c r="BD97" s="175"/>
      <c r="BE97" s="174"/>
      <c r="BF97" s="174"/>
      <c r="BG97" s="174"/>
      <c r="BH97" s="174"/>
      <c r="BI97" s="180"/>
      <c r="BJ97" s="194"/>
      <c r="BK97" s="195"/>
      <c r="BL97" s="184" t="s">
        <v>568</v>
      </c>
    </row>
    <row r="98" spans="1:64" ht="13.5" customHeight="1">
      <c r="A98" s="172"/>
      <c r="B98" s="194"/>
      <c r="C98" s="195"/>
      <c r="D98" s="175"/>
      <c r="E98" s="174"/>
      <c r="F98" s="174" t="s">
        <v>3</v>
      </c>
      <c r="G98" s="174"/>
      <c r="H98" s="174"/>
      <c r="I98" s="180"/>
      <c r="J98" s="194"/>
      <c r="K98" s="195"/>
      <c r="L98" s="184"/>
      <c r="N98" s="172"/>
      <c r="O98" s="194"/>
      <c r="P98" s="195"/>
      <c r="Q98" s="175">
        <v>18</v>
      </c>
      <c r="R98" s="174"/>
      <c r="S98" s="174" t="s">
        <v>3</v>
      </c>
      <c r="T98" s="174"/>
      <c r="U98" s="174">
        <v>21</v>
      </c>
      <c r="V98" s="180"/>
      <c r="W98" s="194"/>
      <c r="X98" s="195"/>
      <c r="Y98" s="184"/>
      <c r="AA98" s="172"/>
      <c r="AB98" s="194"/>
      <c r="AC98" s="195"/>
      <c r="AD98" s="175">
        <v>19</v>
      </c>
      <c r="AE98" s="174"/>
      <c r="AF98" s="174" t="s">
        <v>696</v>
      </c>
      <c r="AG98" s="174"/>
      <c r="AH98" s="174">
        <v>21</v>
      </c>
      <c r="AI98" s="180"/>
      <c r="AJ98" s="194"/>
      <c r="AK98" s="195"/>
      <c r="AL98" s="184"/>
      <c r="AN98" s="172"/>
      <c r="AO98" s="194"/>
      <c r="AP98" s="195"/>
      <c r="AQ98" s="175">
        <v>10</v>
      </c>
      <c r="AR98" s="174"/>
      <c r="AS98" s="174" t="s">
        <v>696</v>
      </c>
      <c r="AT98" s="174"/>
      <c r="AU98" s="174">
        <v>21</v>
      </c>
      <c r="AV98" s="180"/>
      <c r="AW98" s="194"/>
      <c r="AX98" s="195"/>
      <c r="AY98" s="184"/>
      <c r="BA98" s="172"/>
      <c r="BB98" s="194"/>
      <c r="BC98" s="195"/>
      <c r="BD98" s="175"/>
      <c r="BE98" s="174"/>
      <c r="BF98" s="174" t="s">
        <v>3</v>
      </c>
      <c r="BG98" s="174"/>
      <c r="BH98" s="174"/>
      <c r="BI98" s="180"/>
      <c r="BJ98" s="194"/>
      <c r="BK98" s="195"/>
      <c r="BL98" s="184"/>
    </row>
    <row r="99" spans="1:64" ht="14.25" customHeight="1" thickBot="1">
      <c r="A99" s="190"/>
      <c r="B99" s="200"/>
      <c r="C99" s="201"/>
      <c r="D99" s="188"/>
      <c r="E99" s="186"/>
      <c r="F99" s="186"/>
      <c r="G99" s="186"/>
      <c r="H99" s="186"/>
      <c r="I99" s="187"/>
      <c r="J99" s="200"/>
      <c r="K99" s="201"/>
      <c r="L99" s="189"/>
      <c r="N99" s="190"/>
      <c r="O99" s="200"/>
      <c r="P99" s="201"/>
      <c r="Q99" s="188"/>
      <c r="R99" s="186"/>
      <c r="S99" s="186"/>
      <c r="T99" s="186"/>
      <c r="U99" s="186"/>
      <c r="V99" s="187"/>
      <c r="W99" s="200"/>
      <c r="X99" s="201"/>
      <c r="Y99" s="189"/>
      <c r="AA99" s="190"/>
      <c r="AB99" s="200"/>
      <c r="AC99" s="201"/>
      <c r="AD99" s="188"/>
      <c r="AE99" s="186"/>
      <c r="AF99" s="186"/>
      <c r="AG99" s="186"/>
      <c r="AH99" s="186"/>
      <c r="AI99" s="187"/>
      <c r="AJ99" s="200"/>
      <c r="AK99" s="201"/>
      <c r="AL99" s="189"/>
      <c r="AN99" s="190"/>
      <c r="AO99" s="200"/>
      <c r="AP99" s="201"/>
      <c r="AQ99" s="188"/>
      <c r="AR99" s="186"/>
      <c r="AS99" s="186"/>
      <c r="AT99" s="186"/>
      <c r="AU99" s="186"/>
      <c r="AV99" s="187"/>
      <c r="AW99" s="200"/>
      <c r="AX99" s="201"/>
      <c r="AY99" s="189"/>
      <c r="BA99" s="190"/>
      <c r="BB99" s="200"/>
      <c r="BC99" s="201"/>
      <c r="BD99" s="188"/>
      <c r="BE99" s="186"/>
      <c r="BF99" s="186"/>
      <c r="BG99" s="186"/>
      <c r="BH99" s="186"/>
      <c r="BI99" s="187"/>
      <c r="BJ99" s="200"/>
      <c r="BK99" s="201"/>
      <c r="BL99" s="189"/>
    </row>
    <row r="100" spans="1:53" ht="13.5" customHeight="1">
      <c r="A100" s="9"/>
      <c r="N100" s="9"/>
      <c r="AA100" s="9"/>
      <c r="AN100" s="9"/>
      <c r="BA100" s="9"/>
    </row>
    <row r="101" spans="1:64" ht="15" thickBot="1">
      <c r="A101" s="179" t="str">
        <f>"1部　試合番号"&amp;ROUNDUP(ROW()/25,0)</f>
        <v>1部　試合番号5</v>
      </c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N101" s="179" t="str">
        <f>"２部　試合番号"&amp;ROUNDUP(ROW()/25,0)</f>
        <v>２部　試合番号5</v>
      </c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AA101" s="179" t="str">
        <f>"３部　試合番号"&amp;ROUNDUP(ROW()/25,0)</f>
        <v>３部　試合番号5</v>
      </c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N101" s="179" t="str">
        <f>"４部　試合番号"&amp;ROUNDUP(ROW()/25,0)</f>
        <v>４部　試合番号5</v>
      </c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BA101" s="179" t="str">
        <f>"５部　試合番号"&amp;ROUNDUP(ROW()/25,0)</f>
        <v>５部　試合番号5</v>
      </c>
      <c r="BB101" s="179"/>
      <c r="BC101" s="179"/>
      <c r="BD101" s="179"/>
      <c r="BE101" s="179"/>
      <c r="BF101" s="179"/>
      <c r="BG101" s="179"/>
      <c r="BH101" s="179"/>
      <c r="BI101" s="179"/>
      <c r="BJ101" s="179"/>
      <c r="BK101" s="179"/>
      <c r="BL101" s="179"/>
    </row>
    <row r="102" spans="1:64" ht="14.25" customHeight="1">
      <c r="A102" s="83" t="s">
        <v>499</v>
      </c>
      <c r="B102" s="203">
        <f>IF(B105&gt;J105,1)+IF(B112&gt;J112,1)+IF(B119&gt;J119,1)</f>
        <v>1</v>
      </c>
      <c r="C102" s="204"/>
      <c r="D102" s="204"/>
      <c r="E102" s="204"/>
      <c r="F102" s="204" t="s">
        <v>3</v>
      </c>
      <c r="G102" s="204"/>
      <c r="H102" s="204">
        <f>IF(B105&lt;J105,1)+IF(B112&lt;J112,1)+IF(B119&lt;J119,1)</f>
        <v>2</v>
      </c>
      <c r="I102" s="204"/>
      <c r="J102" s="204"/>
      <c r="K102" s="207"/>
      <c r="L102" s="84" t="s">
        <v>505</v>
      </c>
      <c r="N102" s="83" t="s">
        <v>413</v>
      </c>
      <c r="O102" s="203">
        <f>IF(O105&gt;W105,1)+IF(O112&gt;W112,1)+IF(O119&gt;W119,1)</f>
        <v>1</v>
      </c>
      <c r="P102" s="204"/>
      <c r="Q102" s="204"/>
      <c r="R102" s="204"/>
      <c r="S102" s="204" t="s">
        <v>3</v>
      </c>
      <c r="T102" s="204"/>
      <c r="U102" s="204">
        <f>IF(O105&lt;W105,1)+IF(O112&lt;W112,1)+IF(O119&lt;W119,1)</f>
        <v>2</v>
      </c>
      <c r="V102" s="204"/>
      <c r="W102" s="204"/>
      <c r="X102" s="207"/>
      <c r="Y102" s="84" t="s">
        <v>420</v>
      </c>
      <c r="AA102" s="83" t="s">
        <v>241</v>
      </c>
      <c r="AB102" s="203">
        <f>IF(AB105&gt;AJ105,1)+IF(AB112&gt;AJ112,1)+IF(AB119&gt;AJ119,1)</f>
        <v>2</v>
      </c>
      <c r="AC102" s="204"/>
      <c r="AD102" s="204"/>
      <c r="AE102" s="204"/>
      <c r="AF102" s="204" t="s">
        <v>696</v>
      </c>
      <c r="AG102" s="204"/>
      <c r="AH102" s="204">
        <f>IF(AB105&lt;AJ105,1)+IF(AB112&lt;AJ112,1)+IF(AB119&lt;AJ119,1)</f>
        <v>1</v>
      </c>
      <c r="AI102" s="204"/>
      <c r="AJ102" s="204"/>
      <c r="AK102" s="207"/>
      <c r="AL102" s="84" t="s">
        <v>249</v>
      </c>
      <c r="AN102" s="83" t="s">
        <v>238</v>
      </c>
      <c r="AO102" s="203">
        <f>IF(AO105&gt;AW105,1)+IF(AO112&gt;AW112,1)+IF(AO119&gt;AW119,1)</f>
        <v>0</v>
      </c>
      <c r="AP102" s="204"/>
      <c r="AQ102" s="204"/>
      <c r="AR102" s="204"/>
      <c r="AS102" s="204" t="s">
        <v>696</v>
      </c>
      <c r="AT102" s="204"/>
      <c r="AU102" s="204">
        <f>IF(AO105&lt;AW105,1)+IF(AO112&lt;AW112,1)+IF(AO119&lt;AW119,1)</f>
        <v>3</v>
      </c>
      <c r="AV102" s="204"/>
      <c r="AW102" s="204"/>
      <c r="AX102" s="207"/>
      <c r="AY102" s="84" t="s">
        <v>719</v>
      </c>
      <c r="BA102" s="83" t="s">
        <v>216</v>
      </c>
      <c r="BB102" s="203">
        <f>IF(BB105&gt;BJ105,1)+IF(BB112&gt;BJ112,1)+IF(BB119&gt;BJ119,1)</f>
        <v>2</v>
      </c>
      <c r="BC102" s="204"/>
      <c r="BD102" s="204"/>
      <c r="BE102" s="204"/>
      <c r="BF102" s="204" t="s">
        <v>3</v>
      </c>
      <c r="BG102" s="204"/>
      <c r="BH102" s="204">
        <f>IF(BB105&lt;BJ105,1)+IF(BB112&lt;BJ112,1)+IF(BB119&lt;BJ119,1)</f>
        <v>1</v>
      </c>
      <c r="BI102" s="204"/>
      <c r="BJ102" s="204"/>
      <c r="BK102" s="207"/>
      <c r="BL102" s="84" t="s">
        <v>308</v>
      </c>
    </row>
    <row r="103" spans="1:64" ht="14.25" customHeight="1">
      <c r="A103" s="85" t="s">
        <v>239</v>
      </c>
      <c r="B103" s="205"/>
      <c r="C103" s="206"/>
      <c r="D103" s="206"/>
      <c r="E103" s="206"/>
      <c r="F103" s="206"/>
      <c r="G103" s="206"/>
      <c r="H103" s="206"/>
      <c r="I103" s="206"/>
      <c r="J103" s="206"/>
      <c r="K103" s="208"/>
      <c r="L103" s="86" t="s">
        <v>506</v>
      </c>
      <c r="N103" s="85" t="s">
        <v>231</v>
      </c>
      <c r="O103" s="205"/>
      <c r="P103" s="206"/>
      <c r="Q103" s="206"/>
      <c r="R103" s="206"/>
      <c r="S103" s="206"/>
      <c r="T103" s="206"/>
      <c r="U103" s="206"/>
      <c r="V103" s="206"/>
      <c r="W103" s="206"/>
      <c r="X103" s="208"/>
      <c r="Y103" s="86" t="s">
        <v>370</v>
      </c>
      <c r="AA103" s="85" t="s">
        <v>242</v>
      </c>
      <c r="AB103" s="205"/>
      <c r="AC103" s="206"/>
      <c r="AD103" s="206"/>
      <c r="AE103" s="206"/>
      <c r="AF103" s="206"/>
      <c r="AG103" s="206"/>
      <c r="AH103" s="206"/>
      <c r="AI103" s="206"/>
      <c r="AJ103" s="206"/>
      <c r="AK103" s="208"/>
      <c r="AL103" s="86" t="s">
        <v>231</v>
      </c>
      <c r="AN103" s="85" t="s">
        <v>239</v>
      </c>
      <c r="AO103" s="205"/>
      <c r="AP103" s="206"/>
      <c r="AQ103" s="206"/>
      <c r="AR103" s="206"/>
      <c r="AS103" s="206"/>
      <c r="AT103" s="206"/>
      <c r="AU103" s="206"/>
      <c r="AV103" s="206"/>
      <c r="AW103" s="206"/>
      <c r="AX103" s="208"/>
      <c r="AY103" s="86" t="s">
        <v>399</v>
      </c>
      <c r="BA103" s="85" t="s">
        <v>399</v>
      </c>
      <c r="BB103" s="205"/>
      <c r="BC103" s="206"/>
      <c r="BD103" s="206"/>
      <c r="BE103" s="206"/>
      <c r="BF103" s="206"/>
      <c r="BG103" s="206"/>
      <c r="BH103" s="206"/>
      <c r="BI103" s="206"/>
      <c r="BJ103" s="206"/>
      <c r="BK103" s="208"/>
      <c r="BL103" s="86" t="s">
        <v>309</v>
      </c>
    </row>
    <row r="104" spans="1:64" ht="14.25">
      <c r="A104" s="176" t="s">
        <v>0</v>
      </c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8"/>
      <c r="N104" s="176" t="s">
        <v>0</v>
      </c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8"/>
      <c r="AA104" s="176" t="s">
        <v>695</v>
      </c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8"/>
      <c r="AN104" s="176" t="s">
        <v>695</v>
      </c>
      <c r="AO104" s="177"/>
      <c r="AP104" s="177"/>
      <c r="AQ104" s="177"/>
      <c r="AR104" s="177"/>
      <c r="AS104" s="177"/>
      <c r="AT104" s="177"/>
      <c r="AU104" s="177"/>
      <c r="AV104" s="177"/>
      <c r="AW104" s="177"/>
      <c r="AX104" s="177"/>
      <c r="AY104" s="178"/>
      <c r="BA104" s="176" t="s">
        <v>0</v>
      </c>
      <c r="BB104" s="177"/>
      <c r="BC104" s="177"/>
      <c r="BD104" s="177"/>
      <c r="BE104" s="177"/>
      <c r="BF104" s="177"/>
      <c r="BG104" s="177"/>
      <c r="BH104" s="177"/>
      <c r="BI104" s="177"/>
      <c r="BJ104" s="177"/>
      <c r="BK104" s="177"/>
      <c r="BL104" s="178"/>
    </row>
    <row r="105" spans="1:64" ht="13.5" customHeight="1">
      <c r="A105" s="176" t="s">
        <v>500</v>
      </c>
      <c r="B105" s="192">
        <f>IF(D105&gt;H105,1,0)+IF(D107&gt;H107,1,0)+IF(D109&gt;H109,1,0)</f>
        <v>0</v>
      </c>
      <c r="C105" s="193"/>
      <c r="D105" s="198">
        <v>10</v>
      </c>
      <c r="E105" s="199"/>
      <c r="F105" s="199" t="s">
        <v>3</v>
      </c>
      <c r="G105" s="199"/>
      <c r="H105" s="199">
        <v>21</v>
      </c>
      <c r="I105" s="202"/>
      <c r="J105" s="192">
        <f>IF(D105&lt;H105,1,0)+IF(D107&lt;H107,1,0)+IF(D109&lt;H109,1,0)</f>
        <v>2</v>
      </c>
      <c r="K105" s="193"/>
      <c r="L105" s="191" t="s">
        <v>507</v>
      </c>
      <c r="N105" s="176" t="s">
        <v>415</v>
      </c>
      <c r="O105" s="192">
        <f>IF(Q105&gt;U105,1,0)+IF(Q107&gt;U107,1,0)+IF(Q109&gt;U109,1,0)</f>
        <v>2</v>
      </c>
      <c r="P105" s="193"/>
      <c r="Q105" s="198">
        <v>14</v>
      </c>
      <c r="R105" s="199"/>
      <c r="S105" s="199" t="s">
        <v>3</v>
      </c>
      <c r="T105" s="199"/>
      <c r="U105" s="199">
        <v>21</v>
      </c>
      <c r="V105" s="202"/>
      <c r="W105" s="192">
        <f>IF(Q105&lt;U105,1,0)+IF(Q107&lt;U107,1,0)+IF(Q109&lt;U109,1,0)</f>
        <v>1</v>
      </c>
      <c r="X105" s="193"/>
      <c r="Y105" s="191" t="s">
        <v>422</v>
      </c>
      <c r="AA105" s="176" t="s">
        <v>243</v>
      </c>
      <c r="AB105" s="192">
        <f>IF(AD105&gt;AH105,1,0)+IF(AD107&gt;AH107,1,0)+IF(AD109&gt;AH109,1,0)</f>
        <v>2</v>
      </c>
      <c r="AC105" s="193"/>
      <c r="AD105" s="198">
        <v>21</v>
      </c>
      <c r="AE105" s="199"/>
      <c r="AF105" s="199" t="s">
        <v>696</v>
      </c>
      <c r="AG105" s="199"/>
      <c r="AH105" s="199">
        <v>14</v>
      </c>
      <c r="AI105" s="202"/>
      <c r="AJ105" s="192">
        <f>IF(AD105&lt;AH105,1,0)+IF(AD107&lt;AH107,1,0)+IF(AD109&lt;AH109,1,0)</f>
        <v>0</v>
      </c>
      <c r="AK105" s="193"/>
      <c r="AL105" s="191" t="s">
        <v>251</v>
      </c>
      <c r="AN105" s="176" t="s">
        <v>93</v>
      </c>
      <c r="AO105" s="192">
        <f>IF(AQ105&gt;AU105,1,0)+IF(AQ107&gt;AU107,1,0)+IF(AQ109&gt;AU109,1,0)</f>
        <v>0</v>
      </c>
      <c r="AP105" s="193"/>
      <c r="AQ105" s="198">
        <v>12</v>
      </c>
      <c r="AR105" s="199"/>
      <c r="AS105" s="199" t="s">
        <v>696</v>
      </c>
      <c r="AT105" s="199"/>
      <c r="AU105" s="199">
        <v>21</v>
      </c>
      <c r="AV105" s="202"/>
      <c r="AW105" s="192">
        <f>IF(AQ105&lt;AU105,1,0)+IF(AQ107&lt;AU107,1,0)+IF(AQ109&lt;AU109,1,0)</f>
        <v>2</v>
      </c>
      <c r="AX105" s="193"/>
      <c r="AY105" s="191" t="s">
        <v>720</v>
      </c>
      <c r="BA105" s="176" t="s">
        <v>440</v>
      </c>
      <c r="BB105" s="192">
        <f>IF(BD105&gt;BH105,1,0)+IF(BD107&gt;BH107,1,0)+IF(BD109&gt;BH109,1,0)</f>
        <v>2</v>
      </c>
      <c r="BC105" s="193"/>
      <c r="BD105" s="198">
        <v>17</v>
      </c>
      <c r="BE105" s="199"/>
      <c r="BF105" s="199" t="s">
        <v>3</v>
      </c>
      <c r="BG105" s="199"/>
      <c r="BH105" s="199">
        <v>21</v>
      </c>
      <c r="BI105" s="202"/>
      <c r="BJ105" s="192">
        <f>IF(BD105&lt;BH105,1,0)+IF(BD107&lt;BH107,1,0)+IF(BD109&lt;BH109,1,0)</f>
        <v>1</v>
      </c>
      <c r="BK105" s="193"/>
      <c r="BL105" s="191" t="s">
        <v>456</v>
      </c>
    </row>
    <row r="106" spans="1:64" ht="13.5" customHeight="1">
      <c r="A106" s="172"/>
      <c r="B106" s="194"/>
      <c r="C106" s="195"/>
      <c r="D106" s="175"/>
      <c r="E106" s="174"/>
      <c r="F106" s="174"/>
      <c r="G106" s="174"/>
      <c r="H106" s="174"/>
      <c r="I106" s="180"/>
      <c r="J106" s="194"/>
      <c r="K106" s="195"/>
      <c r="L106" s="184"/>
      <c r="N106" s="172"/>
      <c r="O106" s="194"/>
      <c r="P106" s="195"/>
      <c r="Q106" s="175"/>
      <c r="R106" s="174"/>
      <c r="S106" s="174"/>
      <c r="T106" s="174"/>
      <c r="U106" s="174"/>
      <c r="V106" s="180"/>
      <c r="W106" s="194"/>
      <c r="X106" s="195"/>
      <c r="Y106" s="184"/>
      <c r="AA106" s="172"/>
      <c r="AB106" s="194"/>
      <c r="AC106" s="195"/>
      <c r="AD106" s="175"/>
      <c r="AE106" s="174"/>
      <c r="AF106" s="174"/>
      <c r="AG106" s="174"/>
      <c r="AH106" s="174"/>
      <c r="AI106" s="180"/>
      <c r="AJ106" s="194"/>
      <c r="AK106" s="195"/>
      <c r="AL106" s="184"/>
      <c r="AN106" s="172"/>
      <c r="AO106" s="194"/>
      <c r="AP106" s="195"/>
      <c r="AQ106" s="175"/>
      <c r="AR106" s="174"/>
      <c r="AS106" s="174"/>
      <c r="AT106" s="174"/>
      <c r="AU106" s="174"/>
      <c r="AV106" s="180"/>
      <c r="AW106" s="194"/>
      <c r="AX106" s="195"/>
      <c r="AY106" s="184"/>
      <c r="BA106" s="172"/>
      <c r="BB106" s="194"/>
      <c r="BC106" s="195"/>
      <c r="BD106" s="175"/>
      <c r="BE106" s="174"/>
      <c r="BF106" s="174"/>
      <c r="BG106" s="174"/>
      <c r="BH106" s="174"/>
      <c r="BI106" s="180"/>
      <c r="BJ106" s="194"/>
      <c r="BK106" s="195"/>
      <c r="BL106" s="184"/>
    </row>
    <row r="107" spans="1:64" ht="13.5" customHeight="1">
      <c r="A107" s="172"/>
      <c r="B107" s="194"/>
      <c r="C107" s="195"/>
      <c r="D107" s="175">
        <v>15</v>
      </c>
      <c r="E107" s="174"/>
      <c r="F107" s="174" t="s">
        <v>3</v>
      </c>
      <c r="G107" s="174"/>
      <c r="H107" s="174">
        <v>21</v>
      </c>
      <c r="I107" s="180"/>
      <c r="J107" s="194"/>
      <c r="K107" s="195"/>
      <c r="L107" s="184"/>
      <c r="N107" s="172"/>
      <c r="O107" s="194"/>
      <c r="P107" s="195"/>
      <c r="Q107" s="175">
        <v>21</v>
      </c>
      <c r="R107" s="174"/>
      <c r="S107" s="174" t="s">
        <v>3</v>
      </c>
      <c r="T107" s="174"/>
      <c r="U107" s="174">
        <v>13</v>
      </c>
      <c r="V107" s="180"/>
      <c r="W107" s="194"/>
      <c r="X107" s="195"/>
      <c r="Y107" s="184"/>
      <c r="AA107" s="172"/>
      <c r="AB107" s="194"/>
      <c r="AC107" s="195"/>
      <c r="AD107" s="175">
        <v>21</v>
      </c>
      <c r="AE107" s="174"/>
      <c r="AF107" s="174" t="s">
        <v>696</v>
      </c>
      <c r="AG107" s="174"/>
      <c r="AH107" s="174">
        <v>11</v>
      </c>
      <c r="AI107" s="180"/>
      <c r="AJ107" s="194"/>
      <c r="AK107" s="195"/>
      <c r="AL107" s="184"/>
      <c r="AN107" s="172"/>
      <c r="AO107" s="194"/>
      <c r="AP107" s="195"/>
      <c r="AQ107" s="175">
        <v>16</v>
      </c>
      <c r="AR107" s="174"/>
      <c r="AS107" s="174" t="s">
        <v>696</v>
      </c>
      <c r="AT107" s="174"/>
      <c r="AU107" s="174">
        <v>21</v>
      </c>
      <c r="AV107" s="180"/>
      <c r="AW107" s="194"/>
      <c r="AX107" s="195"/>
      <c r="AY107" s="184"/>
      <c r="BA107" s="172"/>
      <c r="BB107" s="194"/>
      <c r="BC107" s="195"/>
      <c r="BD107" s="175">
        <v>21</v>
      </c>
      <c r="BE107" s="174"/>
      <c r="BF107" s="174" t="s">
        <v>3</v>
      </c>
      <c r="BG107" s="174"/>
      <c r="BH107" s="174">
        <v>8</v>
      </c>
      <c r="BI107" s="180"/>
      <c r="BJ107" s="194"/>
      <c r="BK107" s="195"/>
      <c r="BL107" s="184"/>
    </row>
    <row r="108" spans="1:64" ht="13.5" customHeight="1">
      <c r="A108" s="172" t="s">
        <v>501</v>
      </c>
      <c r="B108" s="194"/>
      <c r="C108" s="195"/>
      <c r="D108" s="175"/>
      <c r="E108" s="174"/>
      <c r="F108" s="174"/>
      <c r="G108" s="174"/>
      <c r="H108" s="174"/>
      <c r="I108" s="180"/>
      <c r="J108" s="194"/>
      <c r="K108" s="195"/>
      <c r="L108" s="184" t="s">
        <v>508</v>
      </c>
      <c r="N108" s="172" t="s">
        <v>416</v>
      </c>
      <c r="O108" s="194"/>
      <c r="P108" s="195"/>
      <c r="Q108" s="175"/>
      <c r="R108" s="174"/>
      <c r="S108" s="174"/>
      <c r="T108" s="174"/>
      <c r="U108" s="174"/>
      <c r="V108" s="180"/>
      <c r="W108" s="194"/>
      <c r="X108" s="195"/>
      <c r="Y108" s="184" t="s">
        <v>423</v>
      </c>
      <c r="AA108" s="172" t="s">
        <v>244</v>
      </c>
      <c r="AB108" s="194"/>
      <c r="AC108" s="195"/>
      <c r="AD108" s="175"/>
      <c r="AE108" s="174"/>
      <c r="AF108" s="174"/>
      <c r="AG108" s="174"/>
      <c r="AH108" s="174"/>
      <c r="AI108" s="180"/>
      <c r="AJ108" s="194"/>
      <c r="AK108" s="195"/>
      <c r="AL108" s="184" t="s">
        <v>252</v>
      </c>
      <c r="AN108" s="172" t="s">
        <v>92</v>
      </c>
      <c r="AO108" s="194"/>
      <c r="AP108" s="195"/>
      <c r="AQ108" s="175"/>
      <c r="AR108" s="174"/>
      <c r="AS108" s="174"/>
      <c r="AT108" s="174"/>
      <c r="AU108" s="174"/>
      <c r="AV108" s="180"/>
      <c r="AW108" s="194"/>
      <c r="AX108" s="195"/>
      <c r="AY108" s="184" t="s">
        <v>721</v>
      </c>
      <c r="BA108" s="172" t="s">
        <v>441</v>
      </c>
      <c r="BB108" s="194"/>
      <c r="BC108" s="195"/>
      <c r="BD108" s="175"/>
      <c r="BE108" s="174"/>
      <c r="BF108" s="174"/>
      <c r="BG108" s="174"/>
      <c r="BH108" s="174"/>
      <c r="BI108" s="180"/>
      <c r="BJ108" s="194"/>
      <c r="BK108" s="195"/>
      <c r="BL108" s="184" t="s">
        <v>560</v>
      </c>
    </row>
    <row r="109" spans="1:64" ht="13.5" customHeight="1">
      <c r="A109" s="172"/>
      <c r="B109" s="194"/>
      <c r="C109" s="195"/>
      <c r="D109" s="175"/>
      <c r="E109" s="174"/>
      <c r="F109" s="174" t="s">
        <v>3</v>
      </c>
      <c r="G109" s="174"/>
      <c r="H109" s="174"/>
      <c r="I109" s="180"/>
      <c r="J109" s="194"/>
      <c r="K109" s="195"/>
      <c r="L109" s="184"/>
      <c r="N109" s="172"/>
      <c r="O109" s="194"/>
      <c r="P109" s="195"/>
      <c r="Q109" s="175">
        <v>21</v>
      </c>
      <c r="R109" s="174"/>
      <c r="S109" s="174" t="s">
        <v>3</v>
      </c>
      <c r="T109" s="174"/>
      <c r="U109" s="174">
        <v>10</v>
      </c>
      <c r="V109" s="180"/>
      <c r="W109" s="194"/>
      <c r="X109" s="195"/>
      <c r="Y109" s="184"/>
      <c r="AA109" s="172"/>
      <c r="AB109" s="194"/>
      <c r="AC109" s="195"/>
      <c r="AD109" s="175"/>
      <c r="AE109" s="174"/>
      <c r="AF109" s="174" t="s">
        <v>696</v>
      </c>
      <c r="AG109" s="174"/>
      <c r="AH109" s="174"/>
      <c r="AI109" s="180"/>
      <c r="AJ109" s="194"/>
      <c r="AK109" s="195"/>
      <c r="AL109" s="184"/>
      <c r="AN109" s="172"/>
      <c r="AO109" s="194"/>
      <c r="AP109" s="195"/>
      <c r="AQ109" s="175"/>
      <c r="AR109" s="174"/>
      <c r="AS109" s="174" t="s">
        <v>696</v>
      </c>
      <c r="AT109" s="174"/>
      <c r="AU109" s="174"/>
      <c r="AV109" s="180"/>
      <c r="AW109" s="194"/>
      <c r="AX109" s="195"/>
      <c r="AY109" s="184"/>
      <c r="BA109" s="172"/>
      <c r="BB109" s="194"/>
      <c r="BC109" s="195"/>
      <c r="BD109" s="175">
        <v>21</v>
      </c>
      <c r="BE109" s="174"/>
      <c r="BF109" s="174" t="s">
        <v>3</v>
      </c>
      <c r="BG109" s="174"/>
      <c r="BH109" s="174">
        <v>12</v>
      </c>
      <c r="BI109" s="180"/>
      <c r="BJ109" s="194"/>
      <c r="BK109" s="195"/>
      <c r="BL109" s="184"/>
    </row>
    <row r="110" spans="1:64" ht="13.5" customHeight="1">
      <c r="A110" s="173"/>
      <c r="B110" s="196"/>
      <c r="C110" s="197"/>
      <c r="D110" s="183"/>
      <c r="E110" s="181"/>
      <c r="F110" s="181"/>
      <c r="G110" s="181"/>
      <c r="H110" s="181"/>
      <c r="I110" s="182"/>
      <c r="J110" s="196"/>
      <c r="K110" s="197"/>
      <c r="L110" s="185"/>
      <c r="N110" s="173"/>
      <c r="O110" s="196"/>
      <c r="P110" s="197"/>
      <c r="Q110" s="183"/>
      <c r="R110" s="181"/>
      <c r="S110" s="181"/>
      <c r="T110" s="181"/>
      <c r="U110" s="181"/>
      <c r="V110" s="182"/>
      <c r="W110" s="196"/>
      <c r="X110" s="197"/>
      <c r="Y110" s="185"/>
      <c r="AA110" s="173"/>
      <c r="AB110" s="196"/>
      <c r="AC110" s="197"/>
      <c r="AD110" s="183"/>
      <c r="AE110" s="181"/>
      <c r="AF110" s="181"/>
      <c r="AG110" s="181"/>
      <c r="AH110" s="181"/>
      <c r="AI110" s="182"/>
      <c r="AJ110" s="196"/>
      <c r="AK110" s="197"/>
      <c r="AL110" s="185"/>
      <c r="AN110" s="173"/>
      <c r="AO110" s="196"/>
      <c r="AP110" s="197"/>
      <c r="AQ110" s="183"/>
      <c r="AR110" s="181"/>
      <c r="AS110" s="181"/>
      <c r="AT110" s="181"/>
      <c r="AU110" s="181"/>
      <c r="AV110" s="182"/>
      <c r="AW110" s="196"/>
      <c r="AX110" s="197"/>
      <c r="AY110" s="185"/>
      <c r="BA110" s="173"/>
      <c r="BB110" s="196"/>
      <c r="BC110" s="197"/>
      <c r="BD110" s="183"/>
      <c r="BE110" s="181"/>
      <c r="BF110" s="181"/>
      <c r="BG110" s="181"/>
      <c r="BH110" s="181"/>
      <c r="BI110" s="182"/>
      <c r="BJ110" s="196"/>
      <c r="BK110" s="197"/>
      <c r="BL110" s="185"/>
    </row>
    <row r="111" spans="1:64" ht="14.25">
      <c r="A111" s="176" t="s">
        <v>1</v>
      </c>
      <c r="B111" s="177" t="s">
        <v>1</v>
      </c>
      <c r="C111" s="177"/>
      <c r="D111" s="177"/>
      <c r="E111" s="177"/>
      <c r="F111" s="177"/>
      <c r="G111" s="177"/>
      <c r="H111" s="177"/>
      <c r="I111" s="177"/>
      <c r="J111" s="177"/>
      <c r="K111" s="177"/>
      <c r="L111" s="178"/>
      <c r="N111" s="176" t="s">
        <v>1</v>
      </c>
      <c r="O111" s="177" t="s">
        <v>1</v>
      </c>
      <c r="P111" s="177"/>
      <c r="Q111" s="177"/>
      <c r="R111" s="177"/>
      <c r="S111" s="177"/>
      <c r="T111" s="177"/>
      <c r="U111" s="177"/>
      <c r="V111" s="177"/>
      <c r="W111" s="177"/>
      <c r="X111" s="177"/>
      <c r="Y111" s="178"/>
      <c r="AA111" s="176" t="s">
        <v>701</v>
      </c>
      <c r="AB111" s="177" t="s">
        <v>701</v>
      </c>
      <c r="AC111" s="177"/>
      <c r="AD111" s="177"/>
      <c r="AE111" s="177"/>
      <c r="AF111" s="177"/>
      <c r="AG111" s="177"/>
      <c r="AH111" s="177"/>
      <c r="AI111" s="177"/>
      <c r="AJ111" s="177"/>
      <c r="AK111" s="177"/>
      <c r="AL111" s="178"/>
      <c r="AN111" s="176" t="s">
        <v>701</v>
      </c>
      <c r="AO111" s="177" t="s">
        <v>701</v>
      </c>
      <c r="AP111" s="177"/>
      <c r="AQ111" s="177"/>
      <c r="AR111" s="177"/>
      <c r="AS111" s="177"/>
      <c r="AT111" s="177"/>
      <c r="AU111" s="177"/>
      <c r="AV111" s="177"/>
      <c r="AW111" s="177"/>
      <c r="AX111" s="177"/>
      <c r="AY111" s="178"/>
      <c r="BA111" s="176" t="s">
        <v>1</v>
      </c>
      <c r="BB111" s="177" t="s">
        <v>1</v>
      </c>
      <c r="BC111" s="177"/>
      <c r="BD111" s="177"/>
      <c r="BE111" s="177"/>
      <c r="BF111" s="177"/>
      <c r="BG111" s="177"/>
      <c r="BH111" s="177"/>
      <c r="BI111" s="177"/>
      <c r="BJ111" s="177"/>
      <c r="BK111" s="177"/>
      <c r="BL111" s="178"/>
    </row>
    <row r="112" spans="1:64" ht="13.5" customHeight="1">
      <c r="A112" s="176" t="s">
        <v>502</v>
      </c>
      <c r="B112" s="192">
        <f>IF(D112&gt;H112,1,0)+IF(D114&gt;H114,1,0)+IF(D116&gt;H116,1,0)</f>
        <v>0</v>
      </c>
      <c r="C112" s="193"/>
      <c r="D112" s="198">
        <v>11</v>
      </c>
      <c r="E112" s="199"/>
      <c r="F112" s="199" t="s">
        <v>3</v>
      </c>
      <c r="G112" s="199"/>
      <c r="H112" s="199">
        <v>21</v>
      </c>
      <c r="I112" s="202"/>
      <c r="J112" s="192">
        <f>IF(D112&lt;H112,1,0)+IF(D114&lt;H114,1,0)+IF(D116&lt;H116,1,0)</f>
        <v>2</v>
      </c>
      <c r="K112" s="193"/>
      <c r="L112" s="191" t="s">
        <v>64</v>
      </c>
      <c r="N112" s="176" t="s">
        <v>414</v>
      </c>
      <c r="O112" s="192">
        <f>IF(Q112&gt;U112,1,0)+IF(Q114&gt;U114,1,0)+IF(Q116&gt;U116,1,0)</f>
        <v>0</v>
      </c>
      <c r="P112" s="193"/>
      <c r="Q112" s="198">
        <v>16</v>
      </c>
      <c r="R112" s="199"/>
      <c r="S112" s="199" t="s">
        <v>3</v>
      </c>
      <c r="T112" s="199"/>
      <c r="U112" s="199">
        <v>21</v>
      </c>
      <c r="V112" s="202"/>
      <c r="W112" s="192">
        <f>IF(Q112&lt;U112,1,0)+IF(Q114&lt;U114,1,0)+IF(Q116&lt;U116,1,0)</f>
        <v>2</v>
      </c>
      <c r="X112" s="193"/>
      <c r="Y112" s="191" t="s">
        <v>424</v>
      </c>
      <c r="AA112" s="176" t="s">
        <v>245</v>
      </c>
      <c r="AB112" s="192">
        <f>IF(AD112&gt;AH112,1,0)+IF(AD114&gt;AH114,1,0)+IF(AD116&gt;AH116,1,0)</f>
        <v>0</v>
      </c>
      <c r="AC112" s="193"/>
      <c r="AD112" s="198">
        <v>17</v>
      </c>
      <c r="AE112" s="199"/>
      <c r="AF112" s="199" t="s">
        <v>696</v>
      </c>
      <c r="AG112" s="199"/>
      <c r="AH112" s="199">
        <v>21</v>
      </c>
      <c r="AI112" s="202"/>
      <c r="AJ112" s="192">
        <f>IF(AD112&lt;AH112,1,0)+IF(AD114&lt;AH114,1,0)+IF(AD116&lt;AH116,1,0)</f>
        <v>2</v>
      </c>
      <c r="AK112" s="193"/>
      <c r="AL112" s="191" t="s">
        <v>230</v>
      </c>
      <c r="AN112" s="176" t="s">
        <v>91</v>
      </c>
      <c r="AO112" s="192">
        <f>IF(AQ112&gt;AU112,1,0)+IF(AQ114&gt;AU114,1,0)+IF(AQ116&gt;AU116,1,0)</f>
        <v>0</v>
      </c>
      <c r="AP112" s="193"/>
      <c r="AQ112" s="198">
        <v>10</v>
      </c>
      <c r="AR112" s="199"/>
      <c r="AS112" s="199" t="s">
        <v>696</v>
      </c>
      <c r="AT112" s="199"/>
      <c r="AU112" s="199">
        <v>21</v>
      </c>
      <c r="AV112" s="202"/>
      <c r="AW112" s="192">
        <f>IF(AQ112&lt;AU112,1,0)+IF(AQ114&lt;AU114,1,0)+IF(AQ116&lt;AU116,1,0)</f>
        <v>2</v>
      </c>
      <c r="AX112" s="193"/>
      <c r="AY112" s="191" t="s">
        <v>722</v>
      </c>
      <c r="BA112" s="176" t="s">
        <v>558</v>
      </c>
      <c r="BB112" s="192">
        <f>IF(BD112&gt;BH112,1,0)+IF(BD114&gt;BH114,1,0)+IF(BD116&gt;BH116,1,0)</f>
        <v>0</v>
      </c>
      <c r="BC112" s="193"/>
      <c r="BD112" s="198">
        <v>12</v>
      </c>
      <c r="BE112" s="199"/>
      <c r="BF112" s="199" t="s">
        <v>3</v>
      </c>
      <c r="BG112" s="199"/>
      <c r="BH112" s="199">
        <v>21</v>
      </c>
      <c r="BI112" s="202"/>
      <c r="BJ112" s="192">
        <f>IF(BD112&lt;BH112,1,0)+IF(BD114&lt;BH114,1,0)+IF(BD116&lt;BH116,1,0)</f>
        <v>2</v>
      </c>
      <c r="BK112" s="193"/>
      <c r="BL112" s="191" t="s">
        <v>453</v>
      </c>
    </row>
    <row r="113" spans="1:64" ht="13.5" customHeight="1">
      <c r="A113" s="172"/>
      <c r="B113" s="194"/>
      <c r="C113" s="195"/>
      <c r="D113" s="175"/>
      <c r="E113" s="174"/>
      <c r="F113" s="174"/>
      <c r="G113" s="174"/>
      <c r="H113" s="174"/>
      <c r="I113" s="180"/>
      <c r="J113" s="194"/>
      <c r="K113" s="195"/>
      <c r="L113" s="184"/>
      <c r="N113" s="172"/>
      <c r="O113" s="194"/>
      <c r="P113" s="195"/>
      <c r="Q113" s="175"/>
      <c r="R113" s="174"/>
      <c r="S113" s="174"/>
      <c r="T113" s="174"/>
      <c r="U113" s="174"/>
      <c r="V113" s="180"/>
      <c r="W113" s="194"/>
      <c r="X113" s="195"/>
      <c r="Y113" s="184"/>
      <c r="AA113" s="172"/>
      <c r="AB113" s="194"/>
      <c r="AC113" s="195"/>
      <c r="AD113" s="175"/>
      <c r="AE113" s="174"/>
      <c r="AF113" s="174"/>
      <c r="AG113" s="174"/>
      <c r="AH113" s="174"/>
      <c r="AI113" s="180"/>
      <c r="AJ113" s="194"/>
      <c r="AK113" s="195"/>
      <c r="AL113" s="184"/>
      <c r="AN113" s="172"/>
      <c r="AO113" s="194"/>
      <c r="AP113" s="195"/>
      <c r="AQ113" s="175"/>
      <c r="AR113" s="174"/>
      <c r="AS113" s="174"/>
      <c r="AT113" s="174"/>
      <c r="AU113" s="174"/>
      <c r="AV113" s="180"/>
      <c r="AW113" s="194"/>
      <c r="AX113" s="195"/>
      <c r="AY113" s="184"/>
      <c r="BA113" s="172"/>
      <c r="BB113" s="194"/>
      <c r="BC113" s="195"/>
      <c r="BD113" s="175"/>
      <c r="BE113" s="174"/>
      <c r="BF113" s="174"/>
      <c r="BG113" s="174"/>
      <c r="BH113" s="174"/>
      <c r="BI113" s="180"/>
      <c r="BJ113" s="194"/>
      <c r="BK113" s="195"/>
      <c r="BL113" s="184"/>
    </row>
    <row r="114" spans="1:64" ht="13.5" customHeight="1">
      <c r="A114" s="172"/>
      <c r="B114" s="194"/>
      <c r="C114" s="195"/>
      <c r="D114" s="175">
        <v>14</v>
      </c>
      <c r="E114" s="174"/>
      <c r="F114" s="174" t="s">
        <v>3</v>
      </c>
      <c r="G114" s="174"/>
      <c r="H114" s="174">
        <v>21</v>
      </c>
      <c r="I114" s="180"/>
      <c r="J114" s="194"/>
      <c r="K114" s="195"/>
      <c r="L114" s="184"/>
      <c r="N114" s="172"/>
      <c r="O114" s="194"/>
      <c r="P114" s="195"/>
      <c r="Q114" s="175">
        <v>12</v>
      </c>
      <c r="R114" s="174"/>
      <c r="S114" s="174" t="s">
        <v>3</v>
      </c>
      <c r="T114" s="174"/>
      <c r="U114" s="174">
        <v>21</v>
      </c>
      <c r="V114" s="180"/>
      <c r="W114" s="194"/>
      <c r="X114" s="195"/>
      <c r="Y114" s="184"/>
      <c r="AA114" s="172"/>
      <c r="AB114" s="194"/>
      <c r="AC114" s="195"/>
      <c r="AD114" s="175">
        <v>14</v>
      </c>
      <c r="AE114" s="174"/>
      <c r="AF114" s="174" t="s">
        <v>696</v>
      </c>
      <c r="AG114" s="174"/>
      <c r="AH114" s="174">
        <v>21</v>
      </c>
      <c r="AI114" s="180"/>
      <c r="AJ114" s="194"/>
      <c r="AK114" s="195"/>
      <c r="AL114" s="184"/>
      <c r="AN114" s="172"/>
      <c r="AO114" s="194"/>
      <c r="AP114" s="195"/>
      <c r="AQ114" s="175">
        <v>10</v>
      </c>
      <c r="AR114" s="174"/>
      <c r="AS114" s="174" t="s">
        <v>696</v>
      </c>
      <c r="AT114" s="174"/>
      <c r="AU114" s="174">
        <v>21</v>
      </c>
      <c r="AV114" s="180"/>
      <c r="AW114" s="194"/>
      <c r="AX114" s="195"/>
      <c r="AY114" s="184"/>
      <c r="BA114" s="172"/>
      <c r="BB114" s="194"/>
      <c r="BC114" s="195"/>
      <c r="BD114" s="175">
        <v>12</v>
      </c>
      <c r="BE114" s="174"/>
      <c r="BF114" s="174" t="s">
        <v>3</v>
      </c>
      <c r="BG114" s="174"/>
      <c r="BH114" s="174">
        <v>21</v>
      </c>
      <c r="BI114" s="180"/>
      <c r="BJ114" s="194"/>
      <c r="BK114" s="195"/>
      <c r="BL114" s="184"/>
    </row>
    <row r="115" spans="1:64" ht="13.5" customHeight="1">
      <c r="A115" s="172" t="s">
        <v>503</v>
      </c>
      <c r="B115" s="194"/>
      <c r="C115" s="195"/>
      <c r="D115" s="175"/>
      <c r="E115" s="174"/>
      <c r="F115" s="174"/>
      <c r="G115" s="174"/>
      <c r="H115" s="174"/>
      <c r="I115" s="180"/>
      <c r="J115" s="194"/>
      <c r="K115" s="195"/>
      <c r="L115" s="184" t="s">
        <v>509</v>
      </c>
      <c r="N115" s="172" t="s">
        <v>417</v>
      </c>
      <c r="O115" s="194"/>
      <c r="P115" s="195"/>
      <c r="Q115" s="175"/>
      <c r="R115" s="174"/>
      <c r="S115" s="174"/>
      <c r="T115" s="174"/>
      <c r="U115" s="174"/>
      <c r="V115" s="180"/>
      <c r="W115" s="194"/>
      <c r="X115" s="195"/>
      <c r="Y115" s="184" t="s">
        <v>425</v>
      </c>
      <c r="AA115" s="172" t="s">
        <v>246</v>
      </c>
      <c r="AB115" s="194"/>
      <c r="AC115" s="195"/>
      <c r="AD115" s="175"/>
      <c r="AE115" s="174"/>
      <c r="AF115" s="174"/>
      <c r="AG115" s="174"/>
      <c r="AH115" s="174"/>
      <c r="AI115" s="180"/>
      <c r="AJ115" s="194"/>
      <c r="AK115" s="195"/>
      <c r="AL115" s="184" t="s">
        <v>253</v>
      </c>
      <c r="AN115" s="172" t="s">
        <v>90</v>
      </c>
      <c r="AO115" s="194"/>
      <c r="AP115" s="195"/>
      <c r="AQ115" s="175"/>
      <c r="AR115" s="174"/>
      <c r="AS115" s="174"/>
      <c r="AT115" s="174"/>
      <c r="AU115" s="174"/>
      <c r="AV115" s="180"/>
      <c r="AW115" s="194"/>
      <c r="AX115" s="195"/>
      <c r="AY115" s="184" t="s">
        <v>723</v>
      </c>
      <c r="BA115" s="172" t="s">
        <v>559</v>
      </c>
      <c r="BB115" s="194"/>
      <c r="BC115" s="195"/>
      <c r="BD115" s="175"/>
      <c r="BE115" s="174"/>
      <c r="BF115" s="174"/>
      <c r="BG115" s="174"/>
      <c r="BH115" s="174"/>
      <c r="BI115" s="180"/>
      <c r="BJ115" s="194"/>
      <c r="BK115" s="195"/>
      <c r="BL115" s="184" t="s">
        <v>454</v>
      </c>
    </row>
    <row r="116" spans="1:64" ht="13.5" customHeight="1">
      <c r="A116" s="172"/>
      <c r="B116" s="194"/>
      <c r="C116" s="195"/>
      <c r="D116" s="175"/>
      <c r="E116" s="174"/>
      <c r="F116" s="174" t="s">
        <v>3</v>
      </c>
      <c r="G116" s="174"/>
      <c r="H116" s="174"/>
      <c r="I116" s="180"/>
      <c r="J116" s="194"/>
      <c r="K116" s="195"/>
      <c r="L116" s="184"/>
      <c r="N116" s="172"/>
      <c r="O116" s="194"/>
      <c r="P116" s="195"/>
      <c r="Q116" s="175"/>
      <c r="R116" s="174"/>
      <c r="S116" s="174" t="s">
        <v>3</v>
      </c>
      <c r="T116" s="174"/>
      <c r="U116" s="174"/>
      <c r="V116" s="180"/>
      <c r="W116" s="194"/>
      <c r="X116" s="195"/>
      <c r="Y116" s="184"/>
      <c r="AA116" s="172"/>
      <c r="AB116" s="194"/>
      <c r="AC116" s="195"/>
      <c r="AD116" s="175"/>
      <c r="AE116" s="174"/>
      <c r="AF116" s="174" t="s">
        <v>696</v>
      </c>
      <c r="AG116" s="174"/>
      <c r="AH116" s="174"/>
      <c r="AI116" s="180"/>
      <c r="AJ116" s="194"/>
      <c r="AK116" s="195"/>
      <c r="AL116" s="184"/>
      <c r="AN116" s="172"/>
      <c r="AO116" s="194"/>
      <c r="AP116" s="195"/>
      <c r="AQ116" s="175"/>
      <c r="AR116" s="174"/>
      <c r="AS116" s="174" t="s">
        <v>696</v>
      </c>
      <c r="AT116" s="174"/>
      <c r="AU116" s="174"/>
      <c r="AV116" s="180"/>
      <c r="AW116" s="194"/>
      <c r="AX116" s="195"/>
      <c r="AY116" s="184"/>
      <c r="BA116" s="172"/>
      <c r="BB116" s="194"/>
      <c r="BC116" s="195"/>
      <c r="BD116" s="175"/>
      <c r="BE116" s="174"/>
      <c r="BF116" s="174" t="s">
        <v>3</v>
      </c>
      <c r="BG116" s="174"/>
      <c r="BH116" s="174"/>
      <c r="BI116" s="180"/>
      <c r="BJ116" s="194"/>
      <c r="BK116" s="195"/>
      <c r="BL116" s="184"/>
    </row>
    <row r="117" spans="1:64" ht="13.5" customHeight="1">
      <c r="A117" s="173"/>
      <c r="B117" s="196"/>
      <c r="C117" s="197"/>
      <c r="D117" s="183"/>
      <c r="E117" s="181"/>
      <c r="F117" s="181"/>
      <c r="G117" s="181"/>
      <c r="H117" s="181"/>
      <c r="I117" s="182"/>
      <c r="J117" s="196"/>
      <c r="K117" s="197"/>
      <c r="L117" s="185"/>
      <c r="N117" s="173"/>
      <c r="O117" s="196"/>
      <c r="P117" s="197"/>
      <c r="Q117" s="183"/>
      <c r="R117" s="181"/>
      <c r="S117" s="181"/>
      <c r="T117" s="181"/>
      <c r="U117" s="181"/>
      <c r="V117" s="182"/>
      <c r="W117" s="196"/>
      <c r="X117" s="197"/>
      <c r="Y117" s="185"/>
      <c r="AA117" s="173"/>
      <c r="AB117" s="196"/>
      <c r="AC117" s="197"/>
      <c r="AD117" s="183"/>
      <c r="AE117" s="181"/>
      <c r="AF117" s="181"/>
      <c r="AG117" s="181"/>
      <c r="AH117" s="181"/>
      <c r="AI117" s="182"/>
      <c r="AJ117" s="196"/>
      <c r="AK117" s="197"/>
      <c r="AL117" s="185"/>
      <c r="AN117" s="173"/>
      <c r="AO117" s="196"/>
      <c r="AP117" s="197"/>
      <c r="AQ117" s="183"/>
      <c r="AR117" s="181"/>
      <c r="AS117" s="181"/>
      <c r="AT117" s="181"/>
      <c r="AU117" s="181"/>
      <c r="AV117" s="182"/>
      <c r="AW117" s="196"/>
      <c r="AX117" s="197"/>
      <c r="AY117" s="185"/>
      <c r="BA117" s="173"/>
      <c r="BB117" s="196"/>
      <c r="BC117" s="197"/>
      <c r="BD117" s="183"/>
      <c r="BE117" s="181"/>
      <c r="BF117" s="181"/>
      <c r="BG117" s="181"/>
      <c r="BH117" s="181"/>
      <c r="BI117" s="182"/>
      <c r="BJ117" s="196"/>
      <c r="BK117" s="197"/>
      <c r="BL117" s="185"/>
    </row>
    <row r="118" spans="1:64" ht="14.25">
      <c r="A118" s="176" t="s">
        <v>2</v>
      </c>
      <c r="B118" s="177" t="s">
        <v>2</v>
      </c>
      <c r="C118" s="177"/>
      <c r="D118" s="177"/>
      <c r="E118" s="177"/>
      <c r="F118" s="177"/>
      <c r="G118" s="177"/>
      <c r="H118" s="177"/>
      <c r="I118" s="177"/>
      <c r="J118" s="177"/>
      <c r="K118" s="177"/>
      <c r="L118" s="178"/>
      <c r="N118" s="176" t="s">
        <v>2</v>
      </c>
      <c r="O118" s="177" t="s">
        <v>2</v>
      </c>
      <c r="P118" s="177"/>
      <c r="Q118" s="177"/>
      <c r="R118" s="177"/>
      <c r="S118" s="177"/>
      <c r="T118" s="177"/>
      <c r="U118" s="177"/>
      <c r="V118" s="177"/>
      <c r="W118" s="177"/>
      <c r="X118" s="177"/>
      <c r="Y118" s="178"/>
      <c r="AA118" s="176" t="s">
        <v>706</v>
      </c>
      <c r="AB118" s="177" t="s">
        <v>706</v>
      </c>
      <c r="AC118" s="177"/>
      <c r="AD118" s="177"/>
      <c r="AE118" s="177"/>
      <c r="AF118" s="177"/>
      <c r="AG118" s="177"/>
      <c r="AH118" s="177"/>
      <c r="AI118" s="177"/>
      <c r="AJ118" s="177"/>
      <c r="AK118" s="177"/>
      <c r="AL118" s="178"/>
      <c r="AN118" s="176" t="s">
        <v>706</v>
      </c>
      <c r="AO118" s="177" t="s">
        <v>706</v>
      </c>
      <c r="AP118" s="177"/>
      <c r="AQ118" s="177"/>
      <c r="AR118" s="177"/>
      <c r="AS118" s="177"/>
      <c r="AT118" s="177"/>
      <c r="AU118" s="177"/>
      <c r="AV118" s="177"/>
      <c r="AW118" s="177"/>
      <c r="AX118" s="177"/>
      <c r="AY118" s="178"/>
      <c r="BA118" s="176" t="s">
        <v>2</v>
      </c>
      <c r="BB118" s="177" t="s">
        <v>2</v>
      </c>
      <c r="BC118" s="177"/>
      <c r="BD118" s="177"/>
      <c r="BE118" s="177"/>
      <c r="BF118" s="177"/>
      <c r="BG118" s="177"/>
      <c r="BH118" s="177"/>
      <c r="BI118" s="177"/>
      <c r="BJ118" s="177"/>
      <c r="BK118" s="177"/>
      <c r="BL118" s="178"/>
    </row>
    <row r="119" spans="1:64" ht="13.5" customHeight="1">
      <c r="A119" s="176" t="s">
        <v>433</v>
      </c>
      <c r="B119" s="192">
        <f>IF(D119&gt;H119,1,0)+IF(D121&gt;H121,1,0)+IF(D123&gt;H123,1,0)</f>
        <v>2</v>
      </c>
      <c r="C119" s="193"/>
      <c r="D119" s="198">
        <v>17</v>
      </c>
      <c r="E119" s="199"/>
      <c r="F119" s="199" t="s">
        <v>3</v>
      </c>
      <c r="G119" s="199"/>
      <c r="H119" s="199">
        <v>21</v>
      </c>
      <c r="I119" s="202"/>
      <c r="J119" s="192">
        <f>IF(D119&lt;H119,1,0)+IF(D121&lt;H121,1,0)+IF(D123&lt;H123,1,0)</f>
        <v>1</v>
      </c>
      <c r="K119" s="193"/>
      <c r="L119" s="191" t="s">
        <v>510</v>
      </c>
      <c r="N119" s="176" t="s">
        <v>418</v>
      </c>
      <c r="O119" s="192">
        <f>IF(Q119&gt;U119,1,0)+IF(Q121&gt;U121,1,0)+IF(Q123&gt;U123,1,0)</f>
        <v>0</v>
      </c>
      <c r="P119" s="193"/>
      <c r="Q119" s="198">
        <v>15</v>
      </c>
      <c r="R119" s="199"/>
      <c r="S119" s="199" t="s">
        <v>3</v>
      </c>
      <c r="T119" s="199"/>
      <c r="U119" s="199">
        <v>21</v>
      </c>
      <c r="V119" s="202"/>
      <c r="W119" s="192">
        <f>IF(Q119&lt;U119,1,0)+IF(Q121&lt;U121,1,0)+IF(Q123&lt;U123,1,0)</f>
        <v>2</v>
      </c>
      <c r="X119" s="193"/>
      <c r="Y119" s="191" t="s">
        <v>421</v>
      </c>
      <c r="AA119" s="176" t="s">
        <v>247</v>
      </c>
      <c r="AB119" s="192">
        <f>IF(AD119&gt;AH119,1,0)+IF(AD121&gt;AH121,1,0)+IF(AD123&gt;AH123,1,0)</f>
        <v>2</v>
      </c>
      <c r="AC119" s="193"/>
      <c r="AD119" s="198">
        <v>20</v>
      </c>
      <c r="AE119" s="199"/>
      <c r="AF119" s="199" t="s">
        <v>696</v>
      </c>
      <c r="AG119" s="199"/>
      <c r="AH119" s="199">
        <v>22</v>
      </c>
      <c r="AI119" s="202"/>
      <c r="AJ119" s="192">
        <f>IF(AD119&lt;AH119,1,0)+IF(AD121&lt;AH121,1,0)+IF(AD123&lt;AH123,1,0)</f>
        <v>1</v>
      </c>
      <c r="AK119" s="193"/>
      <c r="AL119" s="191" t="s">
        <v>254</v>
      </c>
      <c r="AN119" s="176" t="s">
        <v>88</v>
      </c>
      <c r="AO119" s="192">
        <f>IF(AQ119&gt;AU119,1,0)+IF(AQ121&gt;AU121,1,0)+IF(AQ123&gt;AU123,1,0)</f>
        <v>0</v>
      </c>
      <c r="AP119" s="193"/>
      <c r="AQ119" s="198">
        <v>18</v>
      </c>
      <c r="AR119" s="199"/>
      <c r="AS119" s="199" t="s">
        <v>696</v>
      </c>
      <c r="AT119" s="199"/>
      <c r="AU119" s="199">
        <v>21</v>
      </c>
      <c r="AV119" s="202"/>
      <c r="AW119" s="192">
        <f>IF(AQ119&lt;AU119,1,0)+IF(AQ121&lt;AU121,1,0)+IF(AQ123&lt;AU123,1,0)</f>
        <v>2</v>
      </c>
      <c r="AX119" s="193"/>
      <c r="AY119" s="191" t="s">
        <v>724</v>
      </c>
      <c r="BA119" s="176" t="s">
        <v>81</v>
      </c>
      <c r="BB119" s="192">
        <f>IF(BD119&gt;BH119,1,0)+IF(BD121&gt;BH121,1,0)+IF(BD123&gt;BH123,1,0)</f>
        <v>2</v>
      </c>
      <c r="BC119" s="193"/>
      <c r="BD119" s="198">
        <v>16</v>
      </c>
      <c r="BE119" s="199"/>
      <c r="BF119" s="199" t="s">
        <v>3</v>
      </c>
      <c r="BG119" s="199"/>
      <c r="BH119" s="199">
        <v>21</v>
      </c>
      <c r="BI119" s="202"/>
      <c r="BJ119" s="192">
        <f>IF(BD119&lt;BH119,1,0)+IF(BD121&lt;BH121,1,0)+IF(BD123&lt;BH123,1,0)</f>
        <v>1</v>
      </c>
      <c r="BK119" s="193"/>
      <c r="BL119" s="191" t="s">
        <v>452</v>
      </c>
    </row>
    <row r="120" spans="1:64" ht="13.5" customHeight="1">
      <c r="A120" s="172"/>
      <c r="B120" s="194"/>
      <c r="C120" s="195"/>
      <c r="D120" s="175"/>
      <c r="E120" s="174"/>
      <c r="F120" s="174"/>
      <c r="G120" s="174"/>
      <c r="H120" s="174"/>
      <c r="I120" s="180"/>
      <c r="J120" s="194"/>
      <c r="K120" s="195"/>
      <c r="L120" s="184"/>
      <c r="N120" s="172"/>
      <c r="O120" s="194"/>
      <c r="P120" s="195"/>
      <c r="Q120" s="175"/>
      <c r="R120" s="174"/>
      <c r="S120" s="174"/>
      <c r="T120" s="174"/>
      <c r="U120" s="174"/>
      <c r="V120" s="180"/>
      <c r="W120" s="194"/>
      <c r="X120" s="195"/>
      <c r="Y120" s="184"/>
      <c r="AA120" s="172"/>
      <c r="AB120" s="194"/>
      <c r="AC120" s="195"/>
      <c r="AD120" s="175"/>
      <c r="AE120" s="174"/>
      <c r="AF120" s="174"/>
      <c r="AG120" s="174"/>
      <c r="AH120" s="174"/>
      <c r="AI120" s="180"/>
      <c r="AJ120" s="194"/>
      <c r="AK120" s="195"/>
      <c r="AL120" s="184"/>
      <c r="AN120" s="172"/>
      <c r="AO120" s="194"/>
      <c r="AP120" s="195"/>
      <c r="AQ120" s="175"/>
      <c r="AR120" s="174"/>
      <c r="AS120" s="174"/>
      <c r="AT120" s="174"/>
      <c r="AU120" s="174"/>
      <c r="AV120" s="180"/>
      <c r="AW120" s="194"/>
      <c r="AX120" s="195"/>
      <c r="AY120" s="184"/>
      <c r="BA120" s="172"/>
      <c r="BB120" s="194"/>
      <c r="BC120" s="195"/>
      <c r="BD120" s="175"/>
      <c r="BE120" s="174"/>
      <c r="BF120" s="174"/>
      <c r="BG120" s="174"/>
      <c r="BH120" s="174"/>
      <c r="BI120" s="180"/>
      <c r="BJ120" s="194"/>
      <c r="BK120" s="195"/>
      <c r="BL120" s="184"/>
    </row>
    <row r="121" spans="1:64" ht="13.5" customHeight="1">
      <c r="A121" s="172"/>
      <c r="B121" s="194"/>
      <c r="C121" s="195"/>
      <c r="D121" s="175">
        <v>21</v>
      </c>
      <c r="E121" s="174"/>
      <c r="F121" s="174" t="s">
        <v>3</v>
      </c>
      <c r="G121" s="174"/>
      <c r="H121" s="174">
        <v>12</v>
      </c>
      <c r="I121" s="180"/>
      <c r="J121" s="194"/>
      <c r="K121" s="195"/>
      <c r="L121" s="184"/>
      <c r="N121" s="172"/>
      <c r="O121" s="194"/>
      <c r="P121" s="195"/>
      <c r="Q121" s="175">
        <v>10</v>
      </c>
      <c r="R121" s="174"/>
      <c r="S121" s="174" t="s">
        <v>3</v>
      </c>
      <c r="T121" s="174"/>
      <c r="U121" s="174">
        <v>21</v>
      </c>
      <c r="V121" s="180"/>
      <c r="W121" s="194"/>
      <c r="X121" s="195"/>
      <c r="Y121" s="184"/>
      <c r="AA121" s="172"/>
      <c r="AB121" s="194"/>
      <c r="AC121" s="195"/>
      <c r="AD121" s="175">
        <v>21</v>
      </c>
      <c r="AE121" s="174"/>
      <c r="AF121" s="174" t="s">
        <v>696</v>
      </c>
      <c r="AG121" s="174"/>
      <c r="AH121" s="174">
        <v>7</v>
      </c>
      <c r="AI121" s="180"/>
      <c r="AJ121" s="194"/>
      <c r="AK121" s="195"/>
      <c r="AL121" s="184"/>
      <c r="AN121" s="172"/>
      <c r="AO121" s="194"/>
      <c r="AP121" s="195"/>
      <c r="AQ121" s="175">
        <v>11</v>
      </c>
      <c r="AR121" s="174"/>
      <c r="AS121" s="174" t="s">
        <v>696</v>
      </c>
      <c r="AT121" s="174"/>
      <c r="AU121" s="174">
        <v>21</v>
      </c>
      <c r="AV121" s="180"/>
      <c r="AW121" s="194"/>
      <c r="AX121" s="195"/>
      <c r="AY121" s="184"/>
      <c r="BA121" s="172"/>
      <c r="BB121" s="194"/>
      <c r="BC121" s="195"/>
      <c r="BD121" s="175">
        <v>21</v>
      </c>
      <c r="BE121" s="174"/>
      <c r="BF121" s="174" t="s">
        <v>3</v>
      </c>
      <c r="BG121" s="174"/>
      <c r="BH121" s="174">
        <v>15</v>
      </c>
      <c r="BI121" s="180"/>
      <c r="BJ121" s="194"/>
      <c r="BK121" s="195"/>
      <c r="BL121" s="184"/>
    </row>
    <row r="122" spans="1:64" ht="13.5" customHeight="1">
      <c r="A122" s="172" t="s">
        <v>504</v>
      </c>
      <c r="B122" s="194"/>
      <c r="C122" s="195"/>
      <c r="D122" s="175"/>
      <c r="E122" s="174"/>
      <c r="F122" s="174"/>
      <c r="G122" s="174"/>
      <c r="H122" s="174"/>
      <c r="I122" s="180"/>
      <c r="J122" s="194"/>
      <c r="K122" s="195"/>
      <c r="L122" s="184" t="s">
        <v>511</v>
      </c>
      <c r="N122" s="172" t="s">
        <v>419</v>
      </c>
      <c r="O122" s="194"/>
      <c r="P122" s="195"/>
      <c r="Q122" s="175"/>
      <c r="R122" s="174"/>
      <c r="S122" s="174"/>
      <c r="T122" s="174"/>
      <c r="U122" s="174"/>
      <c r="V122" s="180"/>
      <c r="W122" s="194"/>
      <c r="X122" s="195"/>
      <c r="Y122" s="184" t="s">
        <v>426</v>
      </c>
      <c r="AA122" s="172" t="s">
        <v>248</v>
      </c>
      <c r="AB122" s="194"/>
      <c r="AC122" s="195"/>
      <c r="AD122" s="175"/>
      <c r="AE122" s="174"/>
      <c r="AF122" s="174"/>
      <c r="AG122" s="174"/>
      <c r="AH122" s="174"/>
      <c r="AI122" s="180"/>
      <c r="AJ122" s="194"/>
      <c r="AK122" s="195"/>
      <c r="AL122" s="184" t="s">
        <v>250</v>
      </c>
      <c r="AN122" s="172" t="s">
        <v>89</v>
      </c>
      <c r="AO122" s="194"/>
      <c r="AP122" s="195"/>
      <c r="AQ122" s="175"/>
      <c r="AR122" s="174"/>
      <c r="AS122" s="174"/>
      <c r="AT122" s="174"/>
      <c r="AU122" s="174"/>
      <c r="AV122" s="180"/>
      <c r="AW122" s="194"/>
      <c r="AX122" s="195"/>
      <c r="AY122" s="184" t="s">
        <v>725</v>
      </c>
      <c r="BA122" s="172" t="s">
        <v>442</v>
      </c>
      <c r="BB122" s="194"/>
      <c r="BC122" s="195"/>
      <c r="BD122" s="175"/>
      <c r="BE122" s="174"/>
      <c r="BF122" s="174"/>
      <c r="BG122" s="174"/>
      <c r="BH122" s="174"/>
      <c r="BI122" s="180"/>
      <c r="BJ122" s="194"/>
      <c r="BK122" s="195"/>
      <c r="BL122" s="184" t="s">
        <v>455</v>
      </c>
    </row>
    <row r="123" spans="1:64" ht="13.5" customHeight="1">
      <c r="A123" s="172"/>
      <c r="B123" s="194"/>
      <c r="C123" s="195"/>
      <c r="D123" s="175">
        <v>22</v>
      </c>
      <c r="E123" s="174"/>
      <c r="F123" s="174" t="s">
        <v>3</v>
      </c>
      <c r="G123" s="174"/>
      <c r="H123" s="174">
        <v>20</v>
      </c>
      <c r="I123" s="180"/>
      <c r="J123" s="194"/>
      <c r="K123" s="195"/>
      <c r="L123" s="184"/>
      <c r="N123" s="172"/>
      <c r="O123" s="194"/>
      <c r="P123" s="195"/>
      <c r="Q123" s="175"/>
      <c r="R123" s="174"/>
      <c r="S123" s="174" t="s">
        <v>3</v>
      </c>
      <c r="T123" s="174"/>
      <c r="U123" s="174"/>
      <c r="V123" s="180"/>
      <c r="W123" s="194"/>
      <c r="X123" s="195"/>
      <c r="Y123" s="184"/>
      <c r="AA123" s="172"/>
      <c r="AB123" s="194"/>
      <c r="AC123" s="195"/>
      <c r="AD123" s="175">
        <v>21</v>
      </c>
      <c r="AE123" s="174"/>
      <c r="AF123" s="174" t="s">
        <v>696</v>
      </c>
      <c r="AG123" s="174"/>
      <c r="AH123" s="174">
        <v>17</v>
      </c>
      <c r="AI123" s="180"/>
      <c r="AJ123" s="194"/>
      <c r="AK123" s="195"/>
      <c r="AL123" s="184"/>
      <c r="AN123" s="172"/>
      <c r="AO123" s="194"/>
      <c r="AP123" s="195"/>
      <c r="AQ123" s="175"/>
      <c r="AR123" s="174"/>
      <c r="AS123" s="174" t="s">
        <v>696</v>
      </c>
      <c r="AT123" s="174"/>
      <c r="AU123" s="174"/>
      <c r="AV123" s="180"/>
      <c r="AW123" s="194"/>
      <c r="AX123" s="195"/>
      <c r="AY123" s="184"/>
      <c r="BA123" s="172"/>
      <c r="BB123" s="194"/>
      <c r="BC123" s="195"/>
      <c r="BD123" s="175">
        <v>23</v>
      </c>
      <c r="BE123" s="174"/>
      <c r="BF123" s="174" t="s">
        <v>3</v>
      </c>
      <c r="BG123" s="174"/>
      <c r="BH123" s="174">
        <v>21</v>
      </c>
      <c r="BI123" s="180"/>
      <c r="BJ123" s="194"/>
      <c r="BK123" s="195"/>
      <c r="BL123" s="184"/>
    </row>
    <row r="124" spans="1:64" ht="14.25" customHeight="1" thickBot="1">
      <c r="A124" s="190"/>
      <c r="B124" s="200"/>
      <c r="C124" s="201"/>
      <c r="D124" s="188"/>
      <c r="E124" s="186"/>
      <c r="F124" s="186"/>
      <c r="G124" s="186"/>
      <c r="H124" s="186"/>
      <c r="I124" s="187"/>
      <c r="J124" s="200"/>
      <c r="K124" s="201"/>
      <c r="L124" s="189"/>
      <c r="N124" s="190"/>
      <c r="O124" s="200"/>
      <c r="P124" s="201"/>
      <c r="Q124" s="188"/>
      <c r="R124" s="186"/>
      <c r="S124" s="186"/>
      <c r="T124" s="186"/>
      <c r="U124" s="186"/>
      <c r="V124" s="187"/>
      <c r="W124" s="200"/>
      <c r="X124" s="201"/>
      <c r="Y124" s="189"/>
      <c r="AA124" s="190"/>
      <c r="AB124" s="200"/>
      <c r="AC124" s="201"/>
      <c r="AD124" s="188"/>
      <c r="AE124" s="186"/>
      <c r="AF124" s="186"/>
      <c r="AG124" s="186"/>
      <c r="AH124" s="186"/>
      <c r="AI124" s="187"/>
      <c r="AJ124" s="200"/>
      <c r="AK124" s="201"/>
      <c r="AL124" s="189"/>
      <c r="AN124" s="190"/>
      <c r="AO124" s="200"/>
      <c r="AP124" s="201"/>
      <c r="AQ124" s="188"/>
      <c r="AR124" s="186"/>
      <c r="AS124" s="186"/>
      <c r="AT124" s="186"/>
      <c r="AU124" s="186"/>
      <c r="AV124" s="187"/>
      <c r="AW124" s="200"/>
      <c r="AX124" s="201"/>
      <c r="AY124" s="189"/>
      <c r="BA124" s="190"/>
      <c r="BB124" s="200"/>
      <c r="BC124" s="201"/>
      <c r="BD124" s="188"/>
      <c r="BE124" s="186"/>
      <c r="BF124" s="186"/>
      <c r="BG124" s="186"/>
      <c r="BH124" s="186"/>
      <c r="BI124" s="187"/>
      <c r="BJ124" s="200"/>
      <c r="BK124" s="201"/>
      <c r="BL124" s="189"/>
    </row>
    <row r="125" spans="1:53" ht="13.5" customHeight="1">
      <c r="A125" s="9"/>
      <c r="N125" s="9"/>
      <c r="AA125" s="9"/>
      <c r="AN125" s="9"/>
      <c r="BA125" s="9"/>
    </row>
    <row r="126" spans="1:64" ht="15" thickBot="1">
      <c r="A126" s="179" t="str">
        <f>"1部　試合番号"&amp;ROUNDUP(ROW()/25,0)</f>
        <v>1部　試合番号6</v>
      </c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N126" s="179" t="str">
        <f>"２部　試合番号"&amp;ROUNDUP(ROW()/25,0)</f>
        <v>２部　試合番号6</v>
      </c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AA126" s="179" t="str">
        <f>"３部　試合番号"&amp;ROUNDUP(ROW()/25,0)</f>
        <v>３部　試合番号6</v>
      </c>
      <c r="AB126" s="179"/>
      <c r="AC126" s="179"/>
      <c r="AD126" s="179"/>
      <c r="AE126" s="179"/>
      <c r="AF126" s="179"/>
      <c r="AG126" s="179"/>
      <c r="AH126" s="179"/>
      <c r="AI126" s="179"/>
      <c r="AJ126" s="179"/>
      <c r="AK126" s="179"/>
      <c r="AL126" s="179"/>
      <c r="AN126" s="179" t="str">
        <f>"４部　試合番号"&amp;ROUNDUP(ROW()/25,0)</f>
        <v>４部　試合番号6</v>
      </c>
      <c r="AO126" s="179"/>
      <c r="AP126" s="179"/>
      <c r="AQ126" s="179"/>
      <c r="AR126" s="179"/>
      <c r="AS126" s="179"/>
      <c r="AT126" s="179"/>
      <c r="AU126" s="179"/>
      <c r="AV126" s="179"/>
      <c r="AW126" s="179"/>
      <c r="AX126" s="179"/>
      <c r="AY126" s="179"/>
      <c r="BA126" s="179" t="str">
        <f>"５部　試合番号"&amp;ROUNDUP(ROW()/25,0)</f>
        <v>５部　試合番号6</v>
      </c>
      <c r="BB126" s="179"/>
      <c r="BC126" s="179"/>
      <c r="BD126" s="179"/>
      <c r="BE126" s="179"/>
      <c r="BF126" s="179"/>
      <c r="BG126" s="179"/>
      <c r="BH126" s="179"/>
      <c r="BI126" s="179"/>
      <c r="BJ126" s="179"/>
      <c r="BK126" s="179"/>
      <c r="BL126" s="179"/>
    </row>
    <row r="127" spans="1:64" ht="14.25" customHeight="1">
      <c r="A127" s="83" t="s">
        <v>343</v>
      </c>
      <c r="B127" s="203">
        <f>IF(B130&gt;J130,1)+IF(B137&gt;J137,1)+IF(B144&gt;J144,1)</f>
        <v>2</v>
      </c>
      <c r="C127" s="204"/>
      <c r="D127" s="204"/>
      <c r="E127" s="204"/>
      <c r="F127" s="204" t="s">
        <v>3</v>
      </c>
      <c r="G127" s="204"/>
      <c r="H127" s="204">
        <f>IF(B130&lt;J130,1)+IF(B137&lt;J137,1)+IF(B144&lt;J144,1)</f>
        <v>1</v>
      </c>
      <c r="I127" s="204"/>
      <c r="J127" s="204"/>
      <c r="K127" s="207"/>
      <c r="L127" s="84" t="s">
        <v>484</v>
      </c>
      <c r="N127" s="83" t="s">
        <v>281</v>
      </c>
      <c r="O127" s="203">
        <f>IF(O130&gt;W130,1)+IF(O137&gt;W137,1)+IF(O144&gt;W144,1)</f>
        <v>2</v>
      </c>
      <c r="P127" s="204"/>
      <c r="Q127" s="204"/>
      <c r="R127" s="204"/>
      <c r="S127" s="204" t="s">
        <v>3</v>
      </c>
      <c r="T127" s="204"/>
      <c r="U127" s="204">
        <f>IF(O130&lt;W130,1)+IF(O137&lt;W137,1)+IF(O144&lt;W144,1)</f>
        <v>1</v>
      </c>
      <c r="V127" s="204"/>
      <c r="W127" s="204"/>
      <c r="X127" s="207"/>
      <c r="Y127" s="84" t="s">
        <v>287</v>
      </c>
      <c r="AA127" s="83" t="s">
        <v>301</v>
      </c>
      <c r="AB127" s="203">
        <f>IF(AB130&gt;AJ130,1)+IF(AB137&gt;AJ137,1)+IF(AB144&gt;AJ144,1)</f>
        <v>0</v>
      </c>
      <c r="AC127" s="204"/>
      <c r="AD127" s="204"/>
      <c r="AE127" s="204"/>
      <c r="AF127" s="204" t="s">
        <v>696</v>
      </c>
      <c r="AG127" s="204"/>
      <c r="AH127" s="204">
        <f>IF(AB130&lt;AJ130,1)+IF(AB137&lt;AJ137,1)+IF(AB144&lt;AJ144,1)</f>
        <v>3</v>
      </c>
      <c r="AI127" s="204"/>
      <c r="AJ127" s="204"/>
      <c r="AK127" s="207"/>
      <c r="AL127" s="84" t="s">
        <v>726</v>
      </c>
      <c r="AN127" s="83" t="s">
        <v>391</v>
      </c>
      <c r="AO127" s="203">
        <f>IF(AO130&gt;AW130,1)+IF(AO137&gt;AW137,1)+IF(AO144&gt;AW144,1)</f>
        <v>2</v>
      </c>
      <c r="AP127" s="204"/>
      <c r="AQ127" s="204"/>
      <c r="AR127" s="204"/>
      <c r="AS127" s="204" t="s">
        <v>696</v>
      </c>
      <c r="AT127" s="204"/>
      <c r="AU127" s="204">
        <f>IF(AO130&lt;AW130,1)+IF(AO137&lt;AW137,1)+IF(AO144&lt;AW144,1)</f>
        <v>1</v>
      </c>
      <c r="AV127" s="204"/>
      <c r="AW127" s="204"/>
      <c r="AX127" s="207"/>
      <c r="AY127" s="84" t="s">
        <v>412</v>
      </c>
      <c r="BA127" s="83" t="s">
        <v>209</v>
      </c>
      <c r="BB127" s="203">
        <f>IF(BB130&gt;BJ130,1)+IF(BB137&gt;BJ137,1)+IF(BB144&gt;BJ144,1)</f>
        <v>2</v>
      </c>
      <c r="BC127" s="204"/>
      <c r="BD127" s="204"/>
      <c r="BE127" s="204"/>
      <c r="BF127" s="204" t="s">
        <v>3</v>
      </c>
      <c r="BG127" s="204"/>
      <c r="BH127" s="204">
        <f>IF(BB130&lt;BJ130,1)+IF(BB137&lt;BJ137,1)+IF(BB144&lt;BJ144,1)</f>
        <v>1</v>
      </c>
      <c r="BI127" s="204"/>
      <c r="BJ127" s="204"/>
      <c r="BK127" s="207"/>
      <c r="BL127" s="84" t="s">
        <v>281</v>
      </c>
    </row>
    <row r="128" spans="1:64" ht="14.25" customHeight="1">
      <c r="A128" s="85" t="s">
        <v>231</v>
      </c>
      <c r="B128" s="205"/>
      <c r="C128" s="206"/>
      <c r="D128" s="206"/>
      <c r="E128" s="206"/>
      <c r="F128" s="206"/>
      <c r="G128" s="206"/>
      <c r="H128" s="206"/>
      <c r="I128" s="206"/>
      <c r="J128" s="206"/>
      <c r="K128" s="208"/>
      <c r="L128" s="86" t="s">
        <v>231</v>
      </c>
      <c r="N128" s="85" t="s">
        <v>231</v>
      </c>
      <c r="O128" s="205"/>
      <c r="P128" s="206"/>
      <c r="Q128" s="206"/>
      <c r="R128" s="206"/>
      <c r="S128" s="206"/>
      <c r="T128" s="206"/>
      <c r="U128" s="206"/>
      <c r="V128" s="206"/>
      <c r="W128" s="206"/>
      <c r="X128" s="208"/>
      <c r="Y128" s="86" t="s">
        <v>263</v>
      </c>
      <c r="AA128" s="85" t="s">
        <v>263</v>
      </c>
      <c r="AB128" s="205"/>
      <c r="AC128" s="206"/>
      <c r="AD128" s="206"/>
      <c r="AE128" s="206"/>
      <c r="AF128" s="206"/>
      <c r="AG128" s="206"/>
      <c r="AH128" s="206"/>
      <c r="AI128" s="206"/>
      <c r="AJ128" s="206"/>
      <c r="AK128" s="208"/>
      <c r="AL128" s="86" t="s">
        <v>370</v>
      </c>
      <c r="AN128" s="85" t="s">
        <v>242</v>
      </c>
      <c r="AO128" s="205"/>
      <c r="AP128" s="206"/>
      <c r="AQ128" s="206"/>
      <c r="AR128" s="206"/>
      <c r="AS128" s="206"/>
      <c r="AT128" s="206"/>
      <c r="AU128" s="206"/>
      <c r="AV128" s="206"/>
      <c r="AW128" s="206"/>
      <c r="AX128" s="208"/>
      <c r="AY128" s="86" t="s">
        <v>239</v>
      </c>
      <c r="BA128" s="85" t="s">
        <v>231</v>
      </c>
      <c r="BB128" s="205"/>
      <c r="BC128" s="206"/>
      <c r="BD128" s="206"/>
      <c r="BE128" s="206"/>
      <c r="BF128" s="206"/>
      <c r="BG128" s="206"/>
      <c r="BH128" s="206"/>
      <c r="BI128" s="206"/>
      <c r="BJ128" s="206"/>
      <c r="BK128" s="208"/>
      <c r="BL128" s="86" t="s">
        <v>231</v>
      </c>
    </row>
    <row r="129" spans="1:64" ht="14.25">
      <c r="A129" s="176" t="s">
        <v>0</v>
      </c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8"/>
      <c r="N129" s="176" t="s">
        <v>0</v>
      </c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8"/>
      <c r="AA129" s="176" t="s">
        <v>695</v>
      </c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177"/>
      <c r="AL129" s="178"/>
      <c r="AN129" s="176" t="s">
        <v>695</v>
      </c>
      <c r="AO129" s="177"/>
      <c r="AP129" s="177"/>
      <c r="AQ129" s="177"/>
      <c r="AR129" s="177"/>
      <c r="AS129" s="177"/>
      <c r="AT129" s="177"/>
      <c r="AU129" s="177"/>
      <c r="AV129" s="177"/>
      <c r="AW129" s="177"/>
      <c r="AX129" s="177"/>
      <c r="AY129" s="178"/>
      <c r="BA129" s="176" t="s">
        <v>0</v>
      </c>
      <c r="BB129" s="177"/>
      <c r="BC129" s="177"/>
      <c r="BD129" s="177"/>
      <c r="BE129" s="177"/>
      <c r="BF129" s="177"/>
      <c r="BG129" s="177"/>
      <c r="BH129" s="177"/>
      <c r="BI129" s="177"/>
      <c r="BJ129" s="177"/>
      <c r="BK129" s="177"/>
      <c r="BL129" s="178"/>
    </row>
    <row r="130" spans="1:64" ht="13.5" customHeight="1">
      <c r="A130" s="176" t="s">
        <v>465</v>
      </c>
      <c r="B130" s="192">
        <f>IF(D130&gt;H130,1,0)+IF(D132&gt;H132,1,0)+IF(D134&gt;H134,1,0)</f>
        <v>0</v>
      </c>
      <c r="C130" s="193"/>
      <c r="D130" s="198">
        <v>12</v>
      </c>
      <c r="E130" s="199"/>
      <c r="F130" s="199" t="s">
        <v>3</v>
      </c>
      <c r="G130" s="199"/>
      <c r="H130" s="199">
        <v>21</v>
      </c>
      <c r="I130" s="202"/>
      <c r="J130" s="192">
        <f>IF(D130&lt;H130,1,0)+IF(D132&lt;H132,1,0)+IF(D134&lt;H134,1,0)</f>
        <v>2</v>
      </c>
      <c r="K130" s="193"/>
      <c r="L130" s="191" t="s">
        <v>489</v>
      </c>
      <c r="N130" s="176" t="s">
        <v>282</v>
      </c>
      <c r="O130" s="192">
        <f>IF(Q130&gt;U130,1,0)+IF(Q132&gt;U132,1,0)+IF(Q134&gt;U134,1,0)</f>
        <v>0</v>
      </c>
      <c r="P130" s="193"/>
      <c r="Q130" s="198">
        <v>7</v>
      </c>
      <c r="R130" s="199"/>
      <c r="S130" s="199" t="s">
        <v>3</v>
      </c>
      <c r="T130" s="199"/>
      <c r="U130" s="199">
        <v>21</v>
      </c>
      <c r="V130" s="202"/>
      <c r="W130" s="192">
        <f>IF(Q130&lt;U130,1,0)+IF(Q132&lt;U132,1,0)+IF(Q134&lt;U134,1,0)</f>
        <v>2</v>
      </c>
      <c r="X130" s="193"/>
      <c r="Y130" s="191" t="s">
        <v>288</v>
      </c>
      <c r="AA130" s="176" t="s">
        <v>304</v>
      </c>
      <c r="AB130" s="192">
        <f>IF(AD130&gt;AH130,1,0)+IF(AD132&gt;AH132,1,0)+IF(AD134&gt;AH134,1,0)</f>
        <v>0</v>
      </c>
      <c r="AC130" s="193"/>
      <c r="AD130" s="198">
        <v>13</v>
      </c>
      <c r="AE130" s="199"/>
      <c r="AF130" s="199" t="s">
        <v>696</v>
      </c>
      <c r="AG130" s="199"/>
      <c r="AH130" s="199">
        <v>21</v>
      </c>
      <c r="AI130" s="202"/>
      <c r="AJ130" s="192">
        <f>IF(AD130&lt;AH130,1,0)+IF(AD132&lt;AH132,1,0)+IF(AD134&lt;AH134,1,0)</f>
        <v>2</v>
      </c>
      <c r="AK130" s="193"/>
      <c r="AL130" s="191" t="s">
        <v>727</v>
      </c>
      <c r="AN130" s="176" t="s">
        <v>392</v>
      </c>
      <c r="AO130" s="192">
        <f>IF(AQ130&gt;AU130,1,0)+IF(AQ132&gt;AU132,1,0)+IF(AQ134&gt;AU134,1,0)</f>
        <v>1</v>
      </c>
      <c r="AP130" s="193"/>
      <c r="AQ130" s="198">
        <v>25</v>
      </c>
      <c r="AR130" s="199"/>
      <c r="AS130" s="199" t="s">
        <v>696</v>
      </c>
      <c r="AT130" s="199"/>
      <c r="AU130" s="199">
        <v>23</v>
      </c>
      <c r="AV130" s="202"/>
      <c r="AW130" s="192">
        <f>IF(AQ130&lt;AU130,1,0)+IF(AQ132&lt;AU132,1,0)+IF(AQ134&lt;AU134,1,0)</f>
        <v>2</v>
      </c>
      <c r="AX130" s="193"/>
      <c r="AY130" s="191" t="s">
        <v>98</v>
      </c>
      <c r="BA130" s="176" t="s">
        <v>446</v>
      </c>
      <c r="BB130" s="192">
        <f>IF(BD130&gt;BH130,1,0)+IF(BD132&gt;BH132,1,0)+IF(BD134&gt;BH134,1,0)</f>
        <v>2</v>
      </c>
      <c r="BC130" s="193"/>
      <c r="BD130" s="198">
        <v>18</v>
      </c>
      <c r="BE130" s="199"/>
      <c r="BF130" s="199" t="s">
        <v>3</v>
      </c>
      <c r="BG130" s="199"/>
      <c r="BH130" s="199">
        <v>21</v>
      </c>
      <c r="BI130" s="202"/>
      <c r="BJ130" s="192">
        <f>IF(BD130&lt;BH130,1,0)+IF(BD132&lt;BH132,1,0)+IF(BD134&lt;BH134,1,0)</f>
        <v>1</v>
      </c>
      <c r="BK130" s="193"/>
      <c r="BL130" s="191" t="s">
        <v>460</v>
      </c>
    </row>
    <row r="131" spans="1:64" ht="13.5" customHeight="1">
      <c r="A131" s="172"/>
      <c r="B131" s="194"/>
      <c r="C131" s="195"/>
      <c r="D131" s="175"/>
      <c r="E131" s="174"/>
      <c r="F131" s="174"/>
      <c r="G131" s="174"/>
      <c r="H131" s="174"/>
      <c r="I131" s="180"/>
      <c r="J131" s="194"/>
      <c r="K131" s="195"/>
      <c r="L131" s="184"/>
      <c r="N131" s="172"/>
      <c r="O131" s="194"/>
      <c r="P131" s="195"/>
      <c r="Q131" s="175"/>
      <c r="R131" s="174"/>
      <c r="S131" s="174"/>
      <c r="T131" s="174"/>
      <c r="U131" s="174"/>
      <c r="V131" s="180"/>
      <c r="W131" s="194"/>
      <c r="X131" s="195"/>
      <c r="Y131" s="184"/>
      <c r="AA131" s="172"/>
      <c r="AB131" s="194"/>
      <c r="AC131" s="195"/>
      <c r="AD131" s="175"/>
      <c r="AE131" s="174"/>
      <c r="AF131" s="174"/>
      <c r="AG131" s="174"/>
      <c r="AH131" s="174"/>
      <c r="AI131" s="180"/>
      <c r="AJ131" s="194"/>
      <c r="AK131" s="195"/>
      <c r="AL131" s="184"/>
      <c r="AN131" s="172"/>
      <c r="AO131" s="194"/>
      <c r="AP131" s="195"/>
      <c r="AQ131" s="175"/>
      <c r="AR131" s="174"/>
      <c r="AS131" s="174"/>
      <c r="AT131" s="174"/>
      <c r="AU131" s="174"/>
      <c r="AV131" s="180"/>
      <c r="AW131" s="194"/>
      <c r="AX131" s="195"/>
      <c r="AY131" s="184"/>
      <c r="BA131" s="172"/>
      <c r="BB131" s="194"/>
      <c r="BC131" s="195"/>
      <c r="BD131" s="175"/>
      <c r="BE131" s="174"/>
      <c r="BF131" s="174"/>
      <c r="BG131" s="174"/>
      <c r="BH131" s="174"/>
      <c r="BI131" s="180"/>
      <c r="BJ131" s="194"/>
      <c r="BK131" s="195"/>
      <c r="BL131" s="184"/>
    </row>
    <row r="132" spans="1:64" ht="13.5" customHeight="1">
      <c r="A132" s="172"/>
      <c r="B132" s="194"/>
      <c r="C132" s="195"/>
      <c r="D132" s="175">
        <v>10</v>
      </c>
      <c r="E132" s="174"/>
      <c r="F132" s="174" t="s">
        <v>3</v>
      </c>
      <c r="G132" s="174"/>
      <c r="H132" s="174">
        <v>21</v>
      </c>
      <c r="I132" s="180"/>
      <c r="J132" s="194"/>
      <c r="K132" s="195"/>
      <c r="L132" s="184"/>
      <c r="N132" s="172"/>
      <c r="O132" s="194"/>
      <c r="P132" s="195"/>
      <c r="Q132" s="175">
        <v>10</v>
      </c>
      <c r="R132" s="174"/>
      <c r="S132" s="174" t="s">
        <v>3</v>
      </c>
      <c r="T132" s="174"/>
      <c r="U132" s="174">
        <v>21</v>
      </c>
      <c r="V132" s="180"/>
      <c r="W132" s="194"/>
      <c r="X132" s="195"/>
      <c r="Y132" s="184"/>
      <c r="AA132" s="172"/>
      <c r="AB132" s="194"/>
      <c r="AC132" s="195"/>
      <c r="AD132" s="175">
        <v>4</v>
      </c>
      <c r="AE132" s="174"/>
      <c r="AF132" s="174" t="s">
        <v>696</v>
      </c>
      <c r="AG132" s="174"/>
      <c r="AH132" s="174">
        <v>21</v>
      </c>
      <c r="AI132" s="180"/>
      <c r="AJ132" s="194"/>
      <c r="AK132" s="195"/>
      <c r="AL132" s="184"/>
      <c r="AN132" s="172"/>
      <c r="AO132" s="194"/>
      <c r="AP132" s="195"/>
      <c r="AQ132" s="175">
        <v>17</v>
      </c>
      <c r="AR132" s="174"/>
      <c r="AS132" s="174" t="s">
        <v>696</v>
      </c>
      <c r="AT132" s="174"/>
      <c r="AU132" s="174">
        <v>21</v>
      </c>
      <c r="AV132" s="180"/>
      <c r="AW132" s="194"/>
      <c r="AX132" s="195"/>
      <c r="AY132" s="184"/>
      <c r="BA132" s="172"/>
      <c r="BB132" s="194"/>
      <c r="BC132" s="195"/>
      <c r="BD132" s="175">
        <v>21</v>
      </c>
      <c r="BE132" s="174"/>
      <c r="BF132" s="174" t="s">
        <v>3</v>
      </c>
      <c r="BG132" s="174"/>
      <c r="BH132" s="174">
        <v>17</v>
      </c>
      <c r="BI132" s="180"/>
      <c r="BJ132" s="194"/>
      <c r="BK132" s="195"/>
      <c r="BL132" s="184"/>
    </row>
    <row r="133" spans="1:64" ht="13.5" customHeight="1">
      <c r="A133" s="172" t="s">
        <v>466</v>
      </c>
      <c r="B133" s="194"/>
      <c r="C133" s="195"/>
      <c r="D133" s="175"/>
      <c r="E133" s="174"/>
      <c r="F133" s="174"/>
      <c r="G133" s="174"/>
      <c r="H133" s="174"/>
      <c r="I133" s="180"/>
      <c r="J133" s="194"/>
      <c r="K133" s="195"/>
      <c r="L133" s="184" t="s">
        <v>486</v>
      </c>
      <c r="N133" s="172" t="s">
        <v>230</v>
      </c>
      <c r="O133" s="194"/>
      <c r="P133" s="195"/>
      <c r="Q133" s="175"/>
      <c r="R133" s="174"/>
      <c r="S133" s="174"/>
      <c r="T133" s="174"/>
      <c r="U133" s="174"/>
      <c r="V133" s="180"/>
      <c r="W133" s="194"/>
      <c r="X133" s="195"/>
      <c r="Y133" s="184" t="s">
        <v>289</v>
      </c>
      <c r="AA133" s="172" t="s">
        <v>728</v>
      </c>
      <c r="AB133" s="194"/>
      <c r="AC133" s="195"/>
      <c r="AD133" s="175"/>
      <c r="AE133" s="174"/>
      <c r="AF133" s="174"/>
      <c r="AG133" s="174"/>
      <c r="AH133" s="174"/>
      <c r="AI133" s="180"/>
      <c r="AJ133" s="194"/>
      <c r="AK133" s="195"/>
      <c r="AL133" s="184" t="s">
        <v>729</v>
      </c>
      <c r="AN133" s="172" t="s">
        <v>393</v>
      </c>
      <c r="AO133" s="194"/>
      <c r="AP133" s="195"/>
      <c r="AQ133" s="175"/>
      <c r="AR133" s="174"/>
      <c r="AS133" s="174"/>
      <c r="AT133" s="174"/>
      <c r="AU133" s="174"/>
      <c r="AV133" s="180"/>
      <c r="AW133" s="194"/>
      <c r="AX133" s="195"/>
      <c r="AY133" s="184" t="s">
        <v>99</v>
      </c>
      <c r="BA133" s="172" t="s">
        <v>561</v>
      </c>
      <c r="BB133" s="194"/>
      <c r="BC133" s="195"/>
      <c r="BD133" s="175"/>
      <c r="BE133" s="174"/>
      <c r="BF133" s="174"/>
      <c r="BG133" s="174"/>
      <c r="BH133" s="174"/>
      <c r="BI133" s="180"/>
      <c r="BJ133" s="194"/>
      <c r="BK133" s="195"/>
      <c r="BL133" s="184" t="s">
        <v>461</v>
      </c>
    </row>
    <row r="134" spans="1:64" ht="13.5" customHeight="1">
      <c r="A134" s="172"/>
      <c r="B134" s="194"/>
      <c r="C134" s="195"/>
      <c r="D134" s="175"/>
      <c r="E134" s="174"/>
      <c r="F134" s="174" t="s">
        <v>3</v>
      </c>
      <c r="G134" s="174"/>
      <c r="H134" s="174"/>
      <c r="I134" s="180"/>
      <c r="J134" s="194"/>
      <c r="K134" s="195"/>
      <c r="L134" s="184"/>
      <c r="N134" s="172"/>
      <c r="O134" s="194"/>
      <c r="P134" s="195"/>
      <c r="Q134" s="175"/>
      <c r="R134" s="174"/>
      <c r="S134" s="174" t="s">
        <v>3</v>
      </c>
      <c r="T134" s="174"/>
      <c r="U134" s="174"/>
      <c r="V134" s="180"/>
      <c r="W134" s="194"/>
      <c r="X134" s="195"/>
      <c r="Y134" s="184"/>
      <c r="AA134" s="172"/>
      <c r="AB134" s="194"/>
      <c r="AC134" s="195"/>
      <c r="AD134" s="175"/>
      <c r="AE134" s="174"/>
      <c r="AF134" s="174" t="s">
        <v>696</v>
      </c>
      <c r="AG134" s="174"/>
      <c r="AH134" s="174"/>
      <c r="AI134" s="180"/>
      <c r="AJ134" s="194"/>
      <c r="AK134" s="195"/>
      <c r="AL134" s="184"/>
      <c r="AN134" s="172"/>
      <c r="AO134" s="194"/>
      <c r="AP134" s="195"/>
      <c r="AQ134" s="175">
        <v>20</v>
      </c>
      <c r="AR134" s="174"/>
      <c r="AS134" s="174" t="s">
        <v>696</v>
      </c>
      <c r="AT134" s="174"/>
      <c r="AU134" s="174">
        <v>22</v>
      </c>
      <c r="AV134" s="180"/>
      <c r="AW134" s="194"/>
      <c r="AX134" s="195"/>
      <c r="AY134" s="184"/>
      <c r="BA134" s="172"/>
      <c r="BB134" s="194"/>
      <c r="BC134" s="195"/>
      <c r="BD134" s="175">
        <v>21</v>
      </c>
      <c r="BE134" s="174"/>
      <c r="BF134" s="174" t="s">
        <v>3</v>
      </c>
      <c r="BG134" s="174"/>
      <c r="BH134" s="174">
        <v>16</v>
      </c>
      <c r="BI134" s="180"/>
      <c r="BJ134" s="194"/>
      <c r="BK134" s="195"/>
      <c r="BL134" s="184"/>
    </row>
    <row r="135" spans="1:64" ht="13.5" customHeight="1">
      <c r="A135" s="173"/>
      <c r="B135" s="196"/>
      <c r="C135" s="197"/>
      <c r="D135" s="183"/>
      <c r="E135" s="181"/>
      <c r="F135" s="181"/>
      <c r="G135" s="181"/>
      <c r="H135" s="181"/>
      <c r="I135" s="182"/>
      <c r="J135" s="196"/>
      <c r="K135" s="197"/>
      <c r="L135" s="185"/>
      <c r="N135" s="173"/>
      <c r="O135" s="196"/>
      <c r="P135" s="197"/>
      <c r="Q135" s="183"/>
      <c r="R135" s="181"/>
      <c r="S135" s="181"/>
      <c r="T135" s="181"/>
      <c r="U135" s="181"/>
      <c r="V135" s="182"/>
      <c r="W135" s="196"/>
      <c r="X135" s="197"/>
      <c r="Y135" s="185"/>
      <c r="AA135" s="173"/>
      <c r="AB135" s="196"/>
      <c r="AC135" s="197"/>
      <c r="AD135" s="183"/>
      <c r="AE135" s="181"/>
      <c r="AF135" s="181"/>
      <c r="AG135" s="181"/>
      <c r="AH135" s="181"/>
      <c r="AI135" s="182"/>
      <c r="AJ135" s="196"/>
      <c r="AK135" s="197"/>
      <c r="AL135" s="185"/>
      <c r="AN135" s="173"/>
      <c r="AO135" s="196"/>
      <c r="AP135" s="197"/>
      <c r="AQ135" s="183"/>
      <c r="AR135" s="181"/>
      <c r="AS135" s="181"/>
      <c r="AT135" s="181"/>
      <c r="AU135" s="181"/>
      <c r="AV135" s="182"/>
      <c r="AW135" s="196"/>
      <c r="AX135" s="197"/>
      <c r="AY135" s="185"/>
      <c r="BA135" s="173"/>
      <c r="BB135" s="196"/>
      <c r="BC135" s="197"/>
      <c r="BD135" s="183"/>
      <c r="BE135" s="181"/>
      <c r="BF135" s="181"/>
      <c r="BG135" s="181"/>
      <c r="BH135" s="181"/>
      <c r="BI135" s="182"/>
      <c r="BJ135" s="196"/>
      <c r="BK135" s="197"/>
      <c r="BL135" s="185"/>
    </row>
    <row r="136" spans="1:64" ht="14.25">
      <c r="A136" s="176" t="s">
        <v>1</v>
      </c>
      <c r="B136" s="177" t="s">
        <v>1</v>
      </c>
      <c r="C136" s="177"/>
      <c r="D136" s="177"/>
      <c r="E136" s="177"/>
      <c r="F136" s="177"/>
      <c r="G136" s="177"/>
      <c r="H136" s="177"/>
      <c r="I136" s="177"/>
      <c r="J136" s="177"/>
      <c r="K136" s="177"/>
      <c r="L136" s="178"/>
      <c r="N136" s="176" t="s">
        <v>1</v>
      </c>
      <c r="O136" s="177" t="s">
        <v>1</v>
      </c>
      <c r="P136" s="177"/>
      <c r="Q136" s="177"/>
      <c r="R136" s="177"/>
      <c r="S136" s="177"/>
      <c r="T136" s="177"/>
      <c r="U136" s="177"/>
      <c r="V136" s="177"/>
      <c r="W136" s="177"/>
      <c r="X136" s="177"/>
      <c r="Y136" s="178"/>
      <c r="AA136" s="176" t="s">
        <v>701</v>
      </c>
      <c r="AB136" s="177" t="s">
        <v>701</v>
      </c>
      <c r="AC136" s="177"/>
      <c r="AD136" s="177"/>
      <c r="AE136" s="177"/>
      <c r="AF136" s="177"/>
      <c r="AG136" s="177"/>
      <c r="AH136" s="177"/>
      <c r="AI136" s="177"/>
      <c r="AJ136" s="177"/>
      <c r="AK136" s="177"/>
      <c r="AL136" s="178"/>
      <c r="AN136" s="176" t="s">
        <v>701</v>
      </c>
      <c r="AO136" s="177" t="s">
        <v>701</v>
      </c>
      <c r="AP136" s="177"/>
      <c r="AQ136" s="177"/>
      <c r="AR136" s="177"/>
      <c r="AS136" s="177"/>
      <c r="AT136" s="177"/>
      <c r="AU136" s="177"/>
      <c r="AV136" s="177"/>
      <c r="AW136" s="177"/>
      <c r="AX136" s="177"/>
      <c r="AY136" s="178"/>
      <c r="BA136" s="176" t="s">
        <v>1</v>
      </c>
      <c r="BB136" s="177" t="s">
        <v>1</v>
      </c>
      <c r="BC136" s="177"/>
      <c r="BD136" s="177"/>
      <c r="BE136" s="177"/>
      <c r="BF136" s="177"/>
      <c r="BG136" s="177"/>
      <c r="BH136" s="177"/>
      <c r="BI136" s="177"/>
      <c r="BJ136" s="177"/>
      <c r="BK136" s="177"/>
      <c r="BL136" s="178"/>
    </row>
    <row r="137" spans="1:64" ht="13.5" customHeight="1">
      <c r="A137" s="176" t="s">
        <v>467</v>
      </c>
      <c r="B137" s="192">
        <f>IF(D137&gt;H137,1,0)+IF(D139&gt;H139,1,0)+IF(D141&gt;H141,1,0)</f>
        <v>2</v>
      </c>
      <c r="C137" s="193"/>
      <c r="D137" s="198">
        <v>13</v>
      </c>
      <c r="E137" s="199"/>
      <c r="F137" s="199" t="s">
        <v>3</v>
      </c>
      <c r="G137" s="199"/>
      <c r="H137" s="199">
        <v>21</v>
      </c>
      <c r="I137" s="202"/>
      <c r="J137" s="192">
        <f>IF(D137&lt;H137,1,0)+IF(D139&lt;H139,1,0)+IF(D141&lt;H141,1,0)</f>
        <v>1</v>
      </c>
      <c r="K137" s="193"/>
      <c r="L137" s="191" t="s">
        <v>488</v>
      </c>
      <c r="N137" s="176" t="s">
        <v>283</v>
      </c>
      <c r="O137" s="192">
        <f>IF(Q137&gt;U137,1,0)+IF(Q139&gt;U139,1,0)+IF(Q141&gt;U141,1,0)</f>
        <v>2</v>
      </c>
      <c r="P137" s="193"/>
      <c r="Q137" s="198">
        <v>21</v>
      </c>
      <c r="R137" s="199"/>
      <c r="S137" s="199" t="s">
        <v>3</v>
      </c>
      <c r="T137" s="199"/>
      <c r="U137" s="199">
        <v>15</v>
      </c>
      <c r="V137" s="202"/>
      <c r="W137" s="192">
        <f>IF(Q137&lt;U137,1,0)+IF(Q139&lt;U139,1,0)+IF(Q141&lt;U141,1,0)</f>
        <v>0</v>
      </c>
      <c r="X137" s="193"/>
      <c r="Y137" s="191" t="s">
        <v>290</v>
      </c>
      <c r="AA137" s="176" t="s">
        <v>306</v>
      </c>
      <c r="AB137" s="192">
        <f>IF(AD137&gt;AH137,1,0)+IF(AD139&gt;AH139,1,0)+IF(AD141&gt;AH141,1,0)</f>
        <v>0</v>
      </c>
      <c r="AC137" s="193"/>
      <c r="AD137" s="198">
        <v>19</v>
      </c>
      <c r="AE137" s="199"/>
      <c r="AF137" s="199" t="s">
        <v>696</v>
      </c>
      <c r="AG137" s="199"/>
      <c r="AH137" s="199">
        <v>21</v>
      </c>
      <c r="AI137" s="202"/>
      <c r="AJ137" s="192">
        <f>IF(AD137&lt;AH137,1,0)+IF(AD139&lt;AH139,1,0)+IF(AD141&lt;AH141,1,0)</f>
        <v>2</v>
      </c>
      <c r="AK137" s="193"/>
      <c r="AL137" s="191" t="s">
        <v>730</v>
      </c>
      <c r="AN137" s="176" t="s">
        <v>396</v>
      </c>
      <c r="AO137" s="192">
        <f>IF(AQ137&gt;AU137,1,0)+IF(AQ139&gt;AU139,1,0)+IF(AQ141&gt;AU141,1,0)</f>
        <v>2</v>
      </c>
      <c r="AP137" s="193"/>
      <c r="AQ137" s="198">
        <v>21</v>
      </c>
      <c r="AR137" s="199"/>
      <c r="AS137" s="199" t="s">
        <v>696</v>
      </c>
      <c r="AT137" s="199"/>
      <c r="AU137" s="199">
        <v>15</v>
      </c>
      <c r="AV137" s="202"/>
      <c r="AW137" s="192">
        <f>IF(AQ137&lt;AU137,1,0)+IF(AQ139&lt;AU139,1,0)+IF(AQ141&lt;AU141,1,0)</f>
        <v>0</v>
      </c>
      <c r="AX137" s="193"/>
      <c r="AY137" s="191" t="s">
        <v>95</v>
      </c>
      <c r="BA137" s="176" t="s">
        <v>447</v>
      </c>
      <c r="BB137" s="192">
        <f>IF(BD137&gt;BH137,1,0)+IF(BD139&gt;BH139,1,0)+IF(BD141&gt;BH141,1,0)</f>
        <v>1</v>
      </c>
      <c r="BC137" s="193"/>
      <c r="BD137" s="198">
        <v>15</v>
      </c>
      <c r="BE137" s="199"/>
      <c r="BF137" s="199" t="s">
        <v>3</v>
      </c>
      <c r="BG137" s="199"/>
      <c r="BH137" s="199">
        <v>21</v>
      </c>
      <c r="BI137" s="202"/>
      <c r="BJ137" s="192">
        <f>IF(BD137&lt;BH137,1,0)+IF(BD139&lt;BH139,1,0)+IF(BD141&lt;BH141,1,0)</f>
        <v>2</v>
      </c>
      <c r="BK137" s="193"/>
      <c r="BL137" s="191" t="s">
        <v>458</v>
      </c>
    </row>
    <row r="138" spans="1:64" ht="13.5" customHeight="1">
      <c r="A138" s="172"/>
      <c r="B138" s="194"/>
      <c r="C138" s="195"/>
      <c r="D138" s="175"/>
      <c r="E138" s="174"/>
      <c r="F138" s="174"/>
      <c r="G138" s="174"/>
      <c r="H138" s="174"/>
      <c r="I138" s="180"/>
      <c r="J138" s="194"/>
      <c r="K138" s="195"/>
      <c r="L138" s="184"/>
      <c r="N138" s="172"/>
      <c r="O138" s="194"/>
      <c r="P138" s="195"/>
      <c r="Q138" s="175"/>
      <c r="R138" s="174"/>
      <c r="S138" s="174"/>
      <c r="T138" s="174"/>
      <c r="U138" s="174"/>
      <c r="V138" s="180"/>
      <c r="W138" s="194"/>
      <c r="X138" s="195"/>
      <c r="Y138" s="184"/>
      <c r="AA138" s="172"/>
      <c r="AB138" s="194"/>
      <c r="AC138" s="195"/>
      <c r="AD138" s="175"/>
      <c r="AE138" s="174"/>
      <c r="AF138" s="174"/>
      <c r="AG138" s="174"/>
      <c r="AH138" s="174"/>
      <c r="AI138" s="180"/>
      <c r="AJ138" s="194"/>
      <c r="AK138" s="195"/>
      <c r="AL138" s="184"/>
      <c r="AN138" s="172"/>
      <c r="AO138" s="194"/>
      <c r="AP138" s="195"/>
      <c r="AQ138" s="175"/>
      <c r="AR138" s="174"/>
      <c r="AS138" s="174"/>
      <c r="AT138" s="174"/>
      <c r="AU138" s="174"/>
      <c r="AV138" s="180"/>
      <c r="AW138" s="194"/>
      <c r="AX138" s="195"/>
      <c r="AY138" s="184"/>
      <c r="BA138" s="172"/>
      <c r="BB138" s="194"/>
      <c r="BC138" s="195"/>
      <c r="BD138" s="175"/>
      <c r="BE138" s="174"/>
      <c r="BF138" s="174"/>
      <c r="BG138" s="174"/>
      <c r="BH138" s="174"/>
      <c r="BI138" s="180"/>
      <c r="BJ138" s="194"/>
      <c r="BK138" s="195"/>
      <c r="BL138" s="184"/>
    </row>
    <row r="139" spans="1:64" ht="13.5" customHeight="1">
      <c r="A139" s="172"/>
      <c r="B139" s="194"/>
      <c r="C139" s="195"/>
      <c r="D139" s="175">
        <v>22</v>
      </c>
      <c r="E139" s="174"/>
      <c r="F139" s="174" t="s">
        <v>3</v>
      </c>
      <c r="G139" s="174"/>
      <c r="H139" s="174">
        <v>20</v>
      </c>
      <c r="I139" s="180"/>
      <c r="J139" s="194"/>
      <c r="K139" s="195"/>
      <c r="L139" s="184"/>
      <c r="N139" s="172"/>
      <c r="O139" s="194"/>
      <c r="P139" s="195"/>
      <c r="Q139" s="175">
        <v>21</v>
      </c>
      <c r="R139" s="174"/>
      <c r="S139" s="174" t="s">
        <v>3</v>
      </c>
      <c r="T139" s="174"/>
      <c r="U139" s="174">
        <v>11</v>
      </c>
      <c r="V139" s="180"/>
      <c r="W139" s="194"/>
      <c r="X139" s="195"/>
      <c r="Y139" s="184"/>
      <c r="AA139" s="172"/>
      <c r="AB139" s="194"/>
      <c r="AC139" s="195"/>
      <c r="AD139" s="175">
        <v>14</v>
      </c>
      <c r="AE139" s="174"/>
      <c r="AF139" s="174" t="s">
        <v>696</v>
      </c>
      <c r="AG139" s="174"/>
      <c r="AH139" s="174">
        <v>21</v>
      </c>
      <c r="AI139" s="180"/>
      <c r="AJ139" s="194"/>
      <c r="AK139" s="195"/>
      <c r="AL139" s="184"/>
      <c r="AN139" s="172"/>
      <c r="AO139" s="194"/>
      <c r="AP139" s="195"/>
      <c r="AQ139" s="175">
        <v>21</v>
      </c>
      <c r="AR139" s="174"/>
      <c r="AS139" s="174" t="s">
        <v>696</v>
      </c>
      <c r="AT139" s="174"/>
      <c r="AU139" s="174">
        <v>15</v>
      </c>
      <c r="AV139" s="180"/>
      <c r="AW139" s="194"/>
      <c r="AX139" s="195"/>
      <c r="AY139" s="184"/>
      <c r="BA139" s="172"/>
      <c r="BB139" s="194"/>
      <c r="BC139" s="195"/>
      <c r="BD139" s="175">
        <v>21</v>
      </c>
      <c r="BE139" s="174"/>
      <c r="BF139" s="174" t="s">
        <v>3</v>
      </c>
      <c r="BG139" s="174"/>
      <c r="BH139" s="174">
        <v>13</v>
      </c>
      <c r="BI139" s="180"/>
      <c r="BJ139" s="194"/>
      <c r="BK139" s="195"/>
      <c r="BL139" s="184"/>
    </row>
    <row r="140" spans="1:64" ht="13.5" customHeight="1">
      <c r="A140" s="172" t="s">
        <v>468</v>
      </c>
      <c r="B140" s="194"/>
      <c r="C140" s="195"/>
      <c r="D140" s="175"/>
      <c r="E140" s="174"/>
      <c r="F140" s="174"/>
      <c r="G140" s="174"/>
      <c r="H140" s="174"/>
      <c r="I140" s="180"/>
      <c r="J140" s="194"/>
      <c r="K140" s="195"/>
      <c r="L140" s="184" t="s">
        <v>487</v>
      </c>
      <c r="N140" s="172" t="s">
        <v>284</v>
      </c>
      <c r="O140" s="194"/>
      <c r="P140" s="195"/>
      <c r="Q140" s="175"/>
      <c r="R140" s="174"/>
      <c r="S140" s="174"/>
      <c r="T140" s="174"/>
      <c r="U140" s="174"/>
      <c r="V140" s="180"/>
      <c r="W140" s="194"/>
      <c r="X140" s="195"/>
      <c r="Y140" s="184" t="s">
        <v>291</v>
      </c>
      <c r="AA140" s="172" t="s">
        <v>307</v>
      </c>
      <c r="AB140" s="194"/>
      <c r="AC140" s="195"/>
      <c r="AD140" s="175"/>
      <c r="AE140" s="174"/>
      <c r="AF140" s="174"/>
      <c r="AG140" s="174"/>
      <c r="AH140" s="174"/>
      <c r="AI140" s="180"/>
      <c r="AJ140" s="194"/>
      <c r="AK140" s="195"/>
      <c r="AL140" s="184" t="s">
        <v>731</v>
      </c>
      <c r="AN140" s="172" t="s">
        <v>397</v>
      </c>
      <c r="AO140" s="194"/>
      <c r="AP140" s="195"/>
      <c r="AQ140" s="175"/>
      <c r="AR140" s="174"/>
      <c r="AS140" s="174"/>
      <c r="AT140" s="174"/>
      <c r="AU140" s="174"/>
      <c r="AV140" s="180"/>
      <c r="AW140" s="194"/>
      <c r="AX140" s="195"/>
      <c r="AY140" s="184" t="s">
        <v>97</v>
      </c>
      <c r="BA140" s="172" t="s">
        <v>448</v>
      </c>
      <c r="BB140" s="194"/>
      <c r="BC140" s="195"/>
      <c r="BD140" s="175"/>
      <c r="BE140" s="174"/>
      <c r="BF140" s="174"/>
      <c r="BG140" s="174"/>
      <c r="BH140" s="174"/>
      <c r="BI140" s="180"/>
      <c r="BJ140" s="194"/>
      <c r="BK140" s="195"/>
      <c r="BL140" s="184" t="s">
        <v>459</v>
      </c>
    </row>
    <row r="141" spans="1:64" ht="13.5" customHeight="1">
      <c r="A141" s="172"/>
      <c r="B141" s="194"/>
      <c r="C141" s="195"/>
      <c r="D141" s="175">
        <v>21</v>
      </c>
      <c r="E141" s="174"/>
      <c r="F141" s="174" t="s">
        <v>3</v>
      </c>
      <c r="G141" s="174"/>
      <c r="H141" s="174">
        <v>13</v>
      </c>
      <c r="I141" s="180"/>
      <c r="J141" s="194"/>
      <c r="K141" s="195"/>
      <c r="L141" s="184"/>
      <c r="N141" s="172"/>
      <c r="O141" s="194"/>
      <c r="P141" s="195"/>
      <c r="Q141" s="175"/>
      <c r="R141" s="174"/>
      <c r="S141" s="174" t="s">
        <v>3</v>
      </c>
      <c r="T141" s="174"/>
      <c r="U141" s="174"/>
      <c r="V141" s="180"/>
      <c r="W141" s="194"/>
      <c r="X141" s="195"/>
      <c r="Y141" s="184"/>
      <c r="AA141" s="172"/>
      <c r="AB141" s="194"/>
      <c r="AC141" s="195"/>
      <c r="AD141" s="175"/>
      <c r="AE141" s="174"/>
      <c r="AF141" s="174" t="s">
        <v>696</v>
      </c>
      <c r="AG141" s="174"/>
      <c r="AH141" s="174"/>
      <c r="AI141" s="180"/>
      <c r="AJ141" s="194"/>
      <c r="AK141" s="195"/>
      <c r="AL141" s="184"/>
      <c r="AN141" s="172"/>
      <c r="AO141" s="194"/>
      <c r="AP141" s="195"/>
      <c r="AQ141" s="175"/>
      <c r="AR141" s="174"/>
      <c r="AS141" s="174" t="s">
        <v>696</v>
      </c>
      <c r="AT141" s="174"/>
      <c r="AU141" s="174"/>
      <c r="AV141" s="180"/>
      <c r="AW141" s="194"/>
      <c r="AX141" s="195"/>
      <c r="AY141" s="184"/>
      <c r="BA141" s="172"/>
      <c r="BB141" s="194"/>
      <c r="BC141" s="195"/>
      <c r="BD141" s="175">
        <v>15</v>
      </c>
      <c r="BE141" s="174"/>
      <c r="BF141" s="174" t="s">
        <v>3</v>
      </c>
      <c r="BG141" s="174"/>
      <c r="BH141" s="174">
        <v>21</v>
      </c>
      <c r="BI141" s="180"/>
      <c r="BJ141" s="194"/>
      <c r="BK141" s="195"/>
      <c r="BL141" s="184"/>
    </row>
    <row r="142" spans="1:64" ht="13.5" customHeight="1">
      <c r="A142" s="173"/>
      <c r="B142" s="196"/>
      <c r="C142" s="197"/>
      <c r="D142" s="183"/>
      <c r="E142" s="181"/>
      <c r="F142" s="181"/>
      <c r="G142" s="181"/>
      <c r="H142" s="181"/>
      <c r="I142" s="182"/>
      <c r="J142" s="196"/>
      <c r="K142" s="197"/>
      <c r="L142" s="185"/>
      <c r="N142" s="173"/>
      <c r="O142" s="196"/>
      <c r="P142" s="197"/>
      <c r="Q142" s="183"/>
      <c r="R142" s="181"/>
      <c r="S142" s="181"/>
      <c r="T142" s="181"/>
      <c r="U142" s="181"/>
      <c r="V142" s="182"/>
      <c r="W142" s="196"/>
      <c r="X142" s="197"/>
      <c r="Y142" s="185"/>
      <c r="AA142" s="173"/>
      <c r="AB142" s="196"/>
      <c r="AC142" s="197"/>
      <c r="AD142" s="183"/>
      <c r="AE142" s="181"/>
      <c r="AF142" s="181"/>
      <c r="AG142" s="181"/>
      <c r="AH142" s="181"/>
      <c r="AI142" s="182"/>
      <c r="AJ142" s="196"/>
      <c r="AK142" s="197"/>
      <c r="AL142" s="185"/>
      <c r="AN142" s="173"/>
      <c r="AO142" s="196"/>
      <c r="AP142" s="197"/>
      <c r="AQ142" s="183"/>
      <c r="AR142" s="181"/>
      <c r="AS142" s="181"/>
      <c r="AT142" s="181"/>
      <c r="AU142" s="181"/>
      <c r="AV142" s="182"/>
      <c r="AW142" s="196"/>
      <c r="AX142" s="197"/>
      <c r="AY142" s="185"/>
      <c r="BA142" s="173"/>
      <c r="BB142" s="196"/>
      <c r="BC142" s="197"/>
      <c r="BD142" s="183"/>
      <c r="BE142" s="181"/>
      <c r="BF142" s="181"/>
      <c r="BG142" s="181"/>
      <c r="BH142" s="181"/>
      <c r="BI142" s="182"/>
      <c r="BJ142" s="196"/>
      <c r="BK142" s="197"/>
      <c r="BL142" s="185"/>
    </row>
    <row r="143" spans="1:64" ht="14.25">
      <c r="A143" s="176" t="s">
        <v>2</v>
      </c>
      <c r="B143" s="177" t="s">
        <v>2</v>
      </c>
      <c r="C143" s="177"/>
      <c r="D143" s="177"/>
      <c r="E143" s="177"/>
      <c r="F143" s="177"/>
      <c r="G143" s="177"/>
      <c r="H143" s="177"/>
      <c r="I143" s="177"/>
      <c r="J143" s="177"/>
      <c r="K143" s="177"/>
      <c r="L143" s="178"/>
      <c r="N143" s="176" t="s">
        <v>2</v>
      </c>
      <c r="O143" s="177" t="s">
        <v>2</v>
      </c>
      <c r="P143" s="177"/>
      <c r="Q143" s="177"/>
      <c r="R143" s="177"/>
      <c r="S143" s="177"/>
      <c r="T143" s="177"/>
      <c r="U143" s="177"/>
      <c r="V143" s="177"/>
      <c r="W143" s="177"/>
      <c r="X143" s="177"/>
      <c r="Y143" s="178"/>
      <c r="AA143" s="176" t="s">
        <v>706</v>
      </c>
      <c r="AB143" s="177" t="s">
        <v>706</v>
      </c>
      <c r="AC143" s="177"/>
      <c r="AD143" s="177"/>
      <c r="AE143" s="177"/>
      <c r="AF143" s="177"/>
      <c r="AG143" s="177"/>
      <c r="AH143" s="177"/>
      <c r="AI143" s="177"/>
      <c r="AJ143" s="177"/>
      <c r="AK143" s="177"/>
      <c r="AL143" s="178"/>
      <c r="AN143" s="176" t="s">
        <v>706</v>
      </c>
      <c r="AO143" s="177" t="s">
        <v>706</v>
      </c>
      <c r="AP143" s="177"/>
      <c r="AQ143" s="177"/>
      <c r="AR143" s="177"/>
      <c r="AS143" s="177"/>
      <c r="AT143" s="177"/>
      <c r="AU143" s="177"/>
      <c r="AV143" s="177"/>
      <c r="AW143" s="177"/>
      <c r="AX143" s="177"/>
      <c r="AY143" s="178"/>
      <c r="BA143" s="176" t="s">
        <v>2</v>
      </c>
      <c r="BB143" s="177" t="s">
        <v>2</v>
      </c>
      <c r="BC143" s="177"/>
      <c r="BD143" s="177"/>
      <c r="BE143" s="177"/>
      <c r="BF143" s="177"/>
      <c r="BG143" s="177"/>
      <c r="BH143" s="177"/>
      <c r="BI143" s="177"/>
      <c r="BJ143" s="177"/>
      <c r="BK143" s="177"/>
      <c r="BL143" s="178"/>
    </row>
    <row r="144" spans="1:64" ht="13.5" customHeight="1">
      <c r="A144" s="176" t="s">
        <v>463</v>
      </c>
      <c r="B144" s="192">
        <f>IF(D144&gt;H144,1,0)+IF(D146&gt;H146,1,0)+IF(D148&gt;H148,1,0)</f>
        <v>2</v>
      </c>
      <c r="C144" s="193"/>
      <c r="D144" s="198">
        <v>21</v>
      </c>
      <c r="E144" s="199"/>
      <c r="F144" s="199" t="s">
        <v>3</v>
      </c>
      <c r="G144" s="199"/>
      <c r="H144" s="199">
        <v>18</v>
      </c>
      <c r="I144" s="202"/>
      <c r="J144" s="192">
        <f>IF(D144&lt;H144,1,0)+IF(D146&lt;H146,1,0)+IF(D148&lt;H148,1,0)</f>
        <v>0</v>
      </c>
      <c r="K144" s="193"/>
      <c r="L144" s="191" t="s">
        <v>604</v>
      </c>
      <c r="N144" s="176" t="s">
        <v>285</v>
      </c>
      <c r="O144" s="192">
        <f>IF(Q144&gt;U144,1,0)+IF(Q146&gt;U146,1,0)+IF(Q148&gt;U148,1,0)</f>
        <v>2</v>
      </c>
      <c r="P144" s="193"/>
      <c r="Q144" s="198">
        <v>19</v>
      </c>
      <c r="R144" s="199"/>
      <c r="S144" s="199" t="s">
        <v>3</v>
      </c>
      <c r="T144" s="199"/>
      <c r="U144" s="199">
        <v>21</v>
      </c>
      <c r="V144" s="202"/>
      <c r="W144" s="192">
        <f>IF(Q144&lt;U144,1,0)+IF(Q146&lt;U146,1,0)+IF(Q148&lt;U148,1,0)</f>
        <v>1</v>
      </c>
      <c r="X144" s="193"/>
      <c r="Y144" s="191" t="s">
        <v>292</v>
      </c>
      <c r="AA144" s="176" t="s">
        <v>302</v>
      </c>
      <c r="AB144" s="192">
        <f>IF(AD144&gt;AH144,1,0)+IF(AD146&gt;AH146,1,0)+IF(AD148&gt;AH148,1,0)</f>
        <v>1</v>
      </c>
      <c r="AC144" s="193"/>
      <c r="AD144" s="198">
        <v>21</v>
      </c>
      <c r="AE144" s="199"/>
      <c r="AF144" s="199" t="s">
        <v>696</v>
      </c>
      <c r="AG144" s="199"/>
      <c r="AH144" s="199">
        <v>18</v>
      </c>
      <c r="AI144" s="202"/>
      <c r="AJ144" s="192">
        <f>IF(AD144&lt;AH144,1,0)+IF(AD146&lt;AH146,1,0)+IF(AD148&lt;AH148,1,0)</f>
        <v>2</v>
      </c>
      <c r="AK144" s="193"/>
      <c r="AL144" s="191" t="s">
        <v>732</v>
      </c>
      <c r="AN144" s="176" t="s">
        <v>394</v>
      </c>
      <c r="AO144" s="192">
        <f>IF(AQ144&gt;AU144,1,0)+IF(AQ146&gt;AU146,1,0)+IF(AQ148&gt;AU148,1,0)</f>
        <v>2</v>
      </c>
      <c r="AP144" s="193"/>
      <c r="AQ144" s="198">
        <v>21</v>
      </c>
      <c r="AR144" s="199"/>
      <c r="AS144" s="199" t="s">
        <v>696</v>
      </c>
      <c r="AT144" s="199"/>
      <c r="AU144" s="199">
        <v>15</v>
      </c>
      <c r="AV144" s="202"/>
      <c r="AW144" s="192">
        <f>IF(AQ144&lt;AU144,1,0)+IF(AQ146&lt;AU146,1,0)+IF(AQ148&lt;AU148,1,0)</f>
        <v>0</v>
      </c>
      <c r="AX144" s="193"/>
      <c r="AY144" s="191" t="s">
        <v>94</v>
      </c>
      <c r="BA144" s="176" t="s">
        <v>450</v>
      </c>
      <c r="BB144" s="192">
        <f>IF(BD144&gt;BH144,1,0)+IF(BD146&gt;BH146,1,0)+IF(BD148&gt;BH148,1,0)</f>
        <v>2</v>
      </c>
      <c r="BC144" s="193"/>
      <c r="BD144" s="198">
        <v>21</v>
      </c>
      <c r="BE144" s="199"/>
      <c r="BF144" s="199" t="s">
        <v>3</v>
      </c>
      <c r="BG144" s="199"/>
      <c r="BH144" s="199">
        <v>19</v>
      </c>
      <c r="BI144" s="202"/>
      <c r="BJ144" s="192">
        <f>IF(BD144&lt;BH144,1,0)+IF(BD146&lt;BH146,1,0)+IF(BD148&lt;BH148,1,0)</f>
        <v>0</v>
      </c>
      <c r="BK144" s="193"/>
      <c r="BL144" s="191" t="s">
        <v>457</v>
      </c>
    </row>
    <row r="145" spans="1:64" ht="13.5" customHeight="1">
      <c r="A145" s="172"/>
      <c r="B145" s="194"/>
      <c r="C145" s="195"/>
      <c r="D145" s="175"/>
      <c r="E145" s="174"/>
      <c r="F145" s="174"/>
      <c r="G145" s="174"/>
      <c r="H145" s="174"/>
      <c r="I145" s="180"/>
      <c r="J145" s="194"/>
      <c r="K145" s="195"/>
      <c r="L145" s="184"/>
      <c r="N145" s="172"/>
      <c r="O145" s="194"/>
      <c r="P145" s="195"/>
      <c r="Q145" s="175"/>
      <c r="R145" s="174"/>
      <c r="S145" s="174"/>
      <c r="T145" s="174"/>
      <c r="U145" s="174"/>
      <c r="V145" s="180"/>
      <c r="W145" s="194"/>
      <c r="X145" s="195"/>
      <c r="Y145" s="184"/>
      <c r="AA145" s="172"/>
      <c r="AB145" s="194"/>
      <c r="AC145" s="195"/>
      <c r="AD145" s="175"/>
      <c r="AE145" s="174"/>
      <c r="AF145" s="174"/>
      <c r="AG145" s="174"/>
      <c r="AH145" s="174"/>
      <c r="AI145" s="180"/>
      <c r="AJ145" s="194"/>
      <c r="AK145" s="195"/>
      <c r="AL145" s="184"/>
      <c r="AN145" s="172"/>
      <c r="AO145" s="194"/>
      <c r="AP145" s="195"/>
      <c r="AQ145" s="175"/>
      <c r="AR145" s="174"/>
      <c r="AS145" s="174"/>
      <c r="AT145" s="174"/>
      <c r="AU145" s="174"/>
      <c r="AV145" s="180"/>
      <c r="AW145" s="194"/>
      <c r="AX145" s="195"/>
      <c r="AY145" s="184"/>
      <c r="BA145" s="172"/>
      <c r="BB145" s="194"/>
      <c r="BC145" s="195"/>
      <c r="BD145" s="175"/>
      <c r="BE145" s="174"/>
      <c r="BF145" s="174"/>
      <c r="BG145" s="174"/>
      <c r="BH145" s="174"/>
      <c r="BI145" s="180"/>
      <c r="BJ145" s="194"/>
      <c r="BK145" s="195"/>
      <c r="BL145" s="184"/>
    </row>
    <row r="146" spans="1:64" ht="13.5" customHeight="1">
      <c r="A146" s="172"/>
      <c r="B146" s="194"/>
      <c r="C146" s="195"/>
      <c r="D146" s="175">
        <v>21</v>
      </c>
      <c r="E146" s="174"/>
      <c r="F146" s="174" t="s">
        <v>3</v>
      </c>
      <c r="G146" s="174"/>
      <c r="H146" s="174">
        <v>12</v>
      </c>
      <c r="I146" s="180"/>
      <c r="J146" s="194"/>
      <c r="K146" s="195"/>
      <c r="L146" s="184"/>
      <c r="N146" s="172"/>
      <c r="O146" s="194"/>
      <c r="P146" s="195"/>
      <c r="Q146" s="175">
        <v>21</v>
      </c>
      <c r="R146" s="174"/>
      <c r="S146" s="174" t="s">
        <v>3</v>
      </c>
      <c r="T146" s="174"/>
      <c r="U146" s="174">
        <v>14</v>
      </c>
      <c r="V146" s="180"/>
      <c r="W146" s="194"/>
      <c r="X146" s="195"/>
      <c r="Y146" s="184"/>
      <c r="AA146" s="172"/>
      <c r="AB146" s="194"/>
      <c r="AC146" s="195"/>
      <c r="AD146" s="175">
        <v>17</v>
      </c>
      <c r="AE146" s="174"/>
      <c r="AF146" s="174" t="s">
        <v>696</v>
      </c>
      <c r="AG146" s="174"/>
      <c r="AH146" s="174">
        <v>21</v>
      </c>
      <c r="AI146" s="180"/>
      <c r="AJ146" s="194"/>
      <c r="AK146" s="195"/>
      <c r="AL146" s="184"/>
      <c r="AN146" s="172"/>
      <c r="AO146" s="194"/>
      <c r="AP146" s="195"/>
      <c r="AQ146" s="175">
        <v>21</v>
      </c>
      <c r="AR146" s="174"/>
      <c r="AS146" s="174" t="s">
        <v>696</v>
      </c>
      <c r="AT146" s="174"/>
      <c r="AU146" s="174">
        <v>14</v>
      </c>
      <c r="AV146" s="180"/>
      <c r="AW146" s="194"/>
      <c r="AX146" s="195"/>
      <c r="AY146" s="184"/>
      <c r="BA146" s="172"/>
      <c r="BB146" s="194"/>
      <c r="BC146" s="195"/>
      <c r="BD146" s="175">
        <v>21</v>
      </c>
      <c r="BE146" s="174"/>
      <c r="BF146" s="174" t="s">
        <v>3</v>
      </c>
      <c r="BG146" s="174"/>
      <c r="BH146" s="174">
        <v>18</v>
      </c>
      <c r="BI146" s="180"/>
      <c r="BJ146" s="194"/>
      <c r="BK146" s="195"/>
      <c r="BL146" s="184"/>
    </row>
    <row r="147" spans="1:64" ht="13.5" customHeight="1">
      <c r="A147" s="172" t="s">
        <v>464</v>
      </c>
      <c r="B147" s="194"/>
      <c r="C147" s="195"/>
      <c r="D147" s="175"/>
      <c r="E147" s="174"/>
      <c r="F147" s="174"/>
      <c r="G147" s="174"/>
      <c r="H147" s="174"/>
      <c r="I147" s="180"/>
      <c r="J147" s="194"/>
      <c r="K147" s="195"/>
      <c r="L147" s="184" t="s">
        <v>485</v>
      </c>
      <c r="N147" s="172" t="s">
        <v>286</v>
      </c>
      <c r="O147" s="194"/>
      <c r="P147" s="195"/>
      <c r="Q147" s="175"/>
      <c r="R147" s="174"/>
      <c r="S147" s="174"/>
      <c r="T147" s="174"/>
      <c r="U147" s="174"/>
      <c r="V147" s="180"/>
      <c r="W147" s="194"/>
      <c r="X147" s="195"/>
      <c r="Y147" s="184" t="s">
        <v>293</v>
      </c>
      <c r="AA147" s="172" t="s">
        <v>303</v>
      </c>
      <c r="AB147" s="194"/>
      <c r="AC147" s="195"/>
      <c r="AD147" s="175"/>
      <c r="AE147" s="174"/>
      <c r="AF147" s="174"/>
      <c r="AG147" s="174"/>
      <c r="AH147" s="174"/>
      <c r="AI147" s="180"/>
      <c r="AJ147" s="194"/>
      <c r="AK147" s="195"/>
      <c r="AL147" s="184" t="s">
        <v>733</v>
      </c>
      <c r="AN147" s="172" t="s">
        <v>395</v>
      </c>
      <c r="AO147" s="194"/>
      <c r="AP147" s="195"/>
      <c r="AQ147" s="175"/>
      <c r="AR147" s="174"/>
      <c r="AS147" s="174"/>
      <c r="AT147" s="174"/>
      <c r="AU147" s="174"/>
      <c r="AV147" s="180"/>
      <c r="AW147" s="194"/>
      <c r="AX147" s="195"/>
      <c r="AY147" s="184" t="s">
        <v>96</v>
      </c>
      <c r="BA147" s="172" t="s">
        <v>449</v>
      </c>
      <c r="BB147" s="194"/>
      <c r="BC147" s="195"/>
      <c r="BD147" s="175"/>
      <c r="BE147" s="174"/>
      <c r="BF147" s="174"/>
      <c r="BG147" s="174"/>
      <c r="BH147" s="174"/>
      <c r="BI147" s="180"/>
      <c r="BJ147" s="194"/>
      <c r="BK147" s="195"/>
      <c r="BL147" s="184" t="s">
        <v>462</v>
      </c>
    </row>
    <row r="148" spans="1:64" ht="13.5" customHeight="1">
      <c r="A148" s="172"/>
      <c r="B148" s="194"/>
      <c r="C148" s="195"/>
      <c r="D148" s="175"/>
      <c r="E148" s="174"/>
      <c r="F148" s="174" t="s">
        <v>3</v>
      </c>
      <c r="G148" s="174"/>
      <c r="H148" s="174"/>
      <c r="I148" s="180"/>
      <c r="J148" s="194"/>
      <c r="K148" s="195"/>
      <c r="L148" s="184"/>
      <c r="N148" s="172"/>
      <c r="O148" s="194"/>
      <c r="P148" s="195"/>
      <c r="Q148" s="175">
        <v>21</v>
      </c>
      <c r="R148" s="174"/>
      <c r="S148" s="174" t="s">
        <v>3</v>
      </c>
      <c r="T148" s="174"/>
      <c r="U148" s="174">
        <v>6</v>
      </c>
      <c r="V148" s="180"/>
      <c r="W148" s="194"/>
      <c r="X148" s="195"/>
      <c r="Y148" s="184"/>
      <c r="AA148" s="172"/>
      <c r="AB148" s="194"/>
      <c r="AC148" s="195"/>
      <c r="AD148" s="175">
        <v>19</v>
      </c>
      <c r="AE148" s="174"/>
      <c r="AF148" s="174" t="s">
        <v>696</v>
      </c>
      <c r="AG148" s="174"/>
      <c r="AH148" s="174">
        <v>21</v>
      </c>
      <c r="AI148" s="180"/>
      <c r="AJ148" s="194"/>
      <c r="AK148" s="195"/>
      <c r="AL148" s="184"/>
      <c r="AN148" s="172"/>
      <c r="AO148" s="194"/>
      <c r="AP148" s="195"/>
      <c r="AQ148" s="175"/>
      <c r="AR148" s="174"/>
      <c r="AS148" s="174" t="s">
        <v>696</v>
      </c>
      <c r="AT148" s="174"/>
      <c r="AU148" s="174"/>
      <c r="AV148" s="180"/>
      <c r="AW148" s="194"/>
      <c r="AX148" s="195"/>
      <c r="AY148" s="184"/>
      <c r="BA148" s="172"/>
      <c r="BB148" s="194"/>
      <c r="BC148" s="195"/>
      <c r="BD148" s="175"/>
      <c r="BE148" s="174"/>
      <c r="BF148" s="174" t="s">
        <v>3</v>
      </c>
      <c r="BG148" s="174"/>
      <c r="BH148" s="174"/>
      <c r="BI148" s="180"/>
      <c r="BJ148" s="194"/>
      <c r="BK148" s="195"/>
      <c r="BL148" s="184"/>
    </row>
    <row r="149" spans="1:64" ht="14.25" customHeight="1" thickBot="1">
      <c r="A149" s="190"/>
      <c r="B149" s="200"/>
      <c r="C149" s="201"/>
      <c r="D149" s="188"/>
      <c r="E149" s="186"/>
      <c r="F149" s="186"/>
      <c r="G149" s="186"/>
      <c r="H149" s="186"/>
      <c r="I149" s="187"/>
      <c r="J149" s="200"/>
      <c r="K149" s="201"/>
      <c r="L149" s="189"/>
      <c r="N149" s="190"/>
      <c r="O149" s="200"/>
      <c r="P149" s="201"/>
      <c r="Q149" s="188"/>
      <c r="R149" s="186"/>
      <c r="S149" s="186"/>
      <c r="T149" s="186"/>
      <c r="U149" s="186"/>
      <c r="V149" s="187"/>
      <c r="W149" s="200"/>
      <c r="X149" s="201"/>
      <c r="Y149" s="189"/>
      <c r="AA149" s="190"/>
      <c r="AB149" s="200"/>
      <c r="AC149" s="201"/>
      <c r="AD149" s="188"/>
      <c r="AE149" s="186"/>
      <c r="AF149" s="186"/>
      <c r="AG149" s="186"/>
      <c r="AH149" s="186"/>
      <c r="AI149" s="187"/>
      <c r="AJ149" s="200"/>
      <c r="AK149" s="201"/>
      <c r="AL149" s="189"/>
      <c r="AN149" s="190"/>
      <c r="AO149" s="200"/>
      <c r="AP149" s="201"/>
      <c r="AQ149" s="188"/>
      <c r="AR149" s="186"/>
      <c r="AS149" s="186"/>
      <c r="AT149" s="186"/>
      <c r="AU149" s="186"/>
      <c r="AV149" s="187"/>
      <c r="AW149" s="200"/>
      <c r="AX149" s="201"/>
      <c r="AY149" s="189"/>
      <c r="BA149" s="190"/>
      <c r="BB149" s="200"/>
      <c r="BC149" s="201"/>
      <c r="BD149" s="188"/>
      <c r="BE149" s="186"/>
      <c r="BF149" s="186"/>
      <c r="BG149" s="186"/>
      <c r="BH149" s="186"/>
      <c r="BI149" s="187"/>
      <c r="BJ149" s="200"/>
      <c r="BK149" s="201"/>
      <c r="BL149" s="189"/>
    </row>
    <row r="150" spans="1:53" ht="13.5" customHeight="1">
      <c r="A150" s="9"/>
      <c r="N150" s="9"/>
      <c r="AA150" s="9"/>
      <c r="AN150" s="9"/>
      <c r="BA150" s="9"/>
    </row>
    <row r="151" spans="1:64" ht="15" thickBot="1">
      <c r="A151" s="179" t="str">
        <f>"1部　試合番号"&amp;ROUNDUP(ROW()/25,0)</f>
        <v>1部　試合番号7</v>
      </c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N151" s="179" t="str">
        <f>"２部　試合番号"&amp;ROUNDUP(ROW()/25,0)</f>
        <v>２部　試合番号7</v>
      </c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AA151" s="179" t="str">
        <f>"３部　試合番号"&amp;ROUNDUP(ROW()/25,0)</f>
        <v>３部　試合番号7</v>
      </c>
      <c r="AB151" s="179"/>
      <c r="AC151" s="179"/>
      <c r="AD151" s="179"/>
      <c r="AE151" s="179"/>
      <c r="AF151" s="179"/>
      <c r="AG151" s="179"/>
      <c r="AH151" s="179"/>
      <c r="AI151" s="179"/>
      <c r="AJ151" s="179"/>
      <c r="AK151" s="179"/>
      <c r="AL151" s="179"/>
      <c r="AN151" s="179" t="str">
        <f>"４部　試合番号"&amp;ROUNDUP(ROW()/25,0)</f>
        <v>４部　試合番号7</v>
      </c>
      <c r="AO151" s="179"/>
      <c r="AP151" s="179"/>
      <c r="AQ151" s="179"/>
      <c r="AR151" s="179"/>
      <c r="AS151" s="179"/>
      <c r="AT151" s="179"/>
      <c r="AU151" s="179"/>
      <c r="AV151" s="179"/>
      <c r="AW151" s="179"/>
      <c r="AX151" s="179"/>
      <c r="AY151" s="179"/>
      <c r="BA151" s="179" t="str">
        <f>"５部　試合番号"&amp;ROUNDUP(ROW()/25,0)</f>
        <v>５部　試合番号7</v>
      </c>
      <c r="BB151" s="179"/>
      <c r="BC151" s="179"/>
      <c r="BD151" s="179"/>
      <c r="BE151" s="179"/>
      <c r="BF151" s="179"/>
      <c r="BG151" s="179"/>
      <c r="BH151" s="179"/>
      <c r="BI151" s="179"/>
      <c r="BJ151" s="179"/>
      <c r="BK151" s="179"/>
      <c r="BL151" s="179"/>
    </row>
    <row r="152" spans="1:64" ht="14.25" customHeight="1">
      <c r="A152" s="83" t="s">
        <v>469</v>
      </c>
      <c r="B152" s="203">
        <f>IF(B155&gt;J155,1)+IF(B162&gt;J162,1)+IF(B169&gt;J169,1)</f>
        <v>3</v>
      </c>
      <c r="C152" s="204"/>
      <c r="D152" s="204"/>
      <c r="E152" s="204"/>
      <c r="F152" s="204" t="s">
        <v>3</v>
      </c>
      <c r="G152" s="204"/>
      <c r="H152" s="204">
        <f>IF(B155&lt;J155,1)+IF(B162&lt;J162,1)+IF(B169&lt;J169,1)</f>
        <v>0</v>
      </c>
      <c r="I152" s="204"/>
      <c r="J152" s="204"/>
      <c r="K152" s="207"/>
      <c r="L152" s="84" t="s">
        <v>490</v>
      </c>
      <c r="N152" s="83" t="s">
        <v>406</v>
      </c>
      <c r="O152" s="203">
        <f>IF(O155&gt;W155,1)+IF(O162&gt;W162,1)+IF(O169&gt;W169,1)</f>
        <v>1</v>
      </c>
      <c r="P152" s="204"/>
      <c r="Q152" s="204"/>
      <c r="R152" s="204"/>
      <c r="S152" s="204" t="s">
        <v>3</v>
      </c>
      <c r="T152" s="204"/>
      <c r="U152" s="204">
        <f>IF(O155&lt;W155,1)+IF(O162&lt;W162,1)+IF(O169&lt;W169,1)</f>
        <v>2</v>
      </c>
      <c r="V152" s="204"/>
      <c r="W152" s="204"/>
      <c r="X152" s="207"/>
      <c r="Y152" s="84" t="s">
        <v>412</v>
      </c>
      <c r="AA152" s="83" t="s">
        <v>262</v>
      </c>
      <c r="AB152" s="203">
        <f>IF(AB155&gt;AJ155,1)+IF(AB162&gt;AJ162,1)+IF(AB169&gt;AJ169,1)</f>
        <v>0</v>
      </c>
      <c r="AC152" s="204"/>
      <c r="AD152" s="204"/>
      <c r="AE152" s="204"/>
      <c r="AF152" s="204" t="s">
        <v>696</v>
      </c>
      <c r="AG152" s="204"/>
      <c r="AH152" s="204">
        <f>IF(AB155&lt;AJ155,1)+IF(AB162&lt;AJ162,1)+IF(AB169&lt;AJ169,1)</f>
        <v>3</v>
      </c>
      <c r="AI152" s="204"/>
      <c r="AJ152" s="204"/>
      <c r="AK152" s="207"/>
      <c r="AL152" s="84" t="s">
        <v>483</v>
      </c>
      <c r="AN152" s="83" t="s">
        <v>398</v>
      </c>
      <c r="AO152" s="203">
        <f>IF(AO155&gt;AW155,1)+IF(AO162&gt;AW162,1)+IF(AO169&gt;AW169,1)</f>
        <v>0</v>
      </c>
      <c r="AP152" s="204"/>
      <c r="AQ152" s="204"/>
      <c r="AR152" s="204"/>
      <c r="AS152" s="204" t="s">
        <v>696</v>
      </c>
      <c r="AT152" s="204"/>
      <c r="AU152" s="204">
        <f>IF(AO155&lt;AW155,1)+IF(AO162&lt;AW162,1)+IF(AO169&lt;AW169,1)</f>
        <v>3</v>
      </c>
      <c r="AV152" s="204"/>
      <c r="AW152" s="204"/>
      <c r="AX152" s="207"/>
      <c r="AY152" s="84" t="s">
        <v>734</v>
      </c>
      <c r="BA152" s="83" t="s">
        <v>222</v>
      </c>
      <c r="BB152" s="203">
        <f>IF(BB155&gt;BJ155,1)+IF(BB162&gt;BJ162,1)+IF(BB169&gt;BJ169,1)</f>
        <v>1</v>
      </c>
      <c r="BC152" s="204"/>
      <c r="BD152" s="204"/>
      <c r="BE152" s="204"/>
      <c r="BF152" s="204" t="s">
        <v>3</v>
      </c>
      <c r="BG152" s="204"/>
      <c r="BH152" s="204">
        <f>IF(BB155&lt;BJ155,1)+IF(BB162&lt;BJ162,1)+IF(BB169&lt;BJ169,1)</f>
        <v>2</v>
      </c>
      <c r="BI152" s="204"/>
      <c r="BJ152" s="204"/>
      <c r="BK152" s="207"/>
      <c r="BL152" s="84" t="s">
        <v>562</v>
      </c>
    </row>
    <row r="153" spans="1:64" ht="14.25" customHeight="1">
      <c r="A153" s="85" t="s">
        <v>239</v>
      </c>
      <c r="B153" s="205"/>
      <c r="C153" s="206"/>
      <c r="D153" s="206"/>
      <c r="E153" s="206"/>
      <c r="F153" s="206"/>
      <c r="G153" s="206"/>
      <c r="H153" s="206"/>
      <c r="I153" s="206"/>
      <c r="J153" s="206"/>
      <c r="K153" s="208"/>
      <c r="L153" s="86" t="s">
        <v>263</v>
      </c>
      <c r="N153" s="85" t="s">
        <v>231</v>
      </c>
      <c r="O153" s="205"/>
      <c r="P153" s="206"/>
      <c r="Q153" s="206"/>
      <c r="R153" s="206"/>
      <c r="S153" s="206"/>
      <c r="T153" s="206"/>
      <c r="U153" s="206"/>
      <c r="V153" s="206"/>
      <c r="W153" s="206"/>
      <c r="X153" s="208"/>
      <c r="Y153" s="86" t="s">
        <v>239</v>
      </c>
      <c r="AA153" s="85" t="s">
        <v>263</v>
      </c>
      <c r="AB153" s="205"/>
      <c r="AC153" s="206"/>
      <c r="AD153" s="206"/>
      <c r="AE153" s="206"/>
      <c r="AF153" s="206"/>
      <c r="AG153" s="206"/>
      <c r="AH153" s="206"/>
      <c r="AI153" s="206"/>
      <c r="AJ153" s="206"/>
      <c r="AK153" s="208"/>
      <c r="AL153" s="86" t="s">
        <v>239</v>
      </c>
      <c r="AN153" s="85" t="s">
        <v>399</v>
      </c>
      <c r="AO153" s="205"/>
      <c r="AP153" s="206"/>
      <c r="AQ153" s="206"/>
      <c r="AR153" s="206"/>
      <c r="AS153" s="206"/>
      <c r="AT153" s="206"/>
      <c r="AU153" s="206"/>
      <c r="AV153" s="206"/>
      <c r="AW153" s="206"/>
      <c r="AX153" s="208"/>
      <c r="AY153" s="86" t="s">
        <v>309</v>
      </c>
      <c r="BA153" s="85" t="s">
        <v>399</v>
      </c>
      <c r="BB153" s="205"/>
      <c r="BC153" s="206"/>
      <c r="BD153" s="206"/>
      <c r="BE153" s="206"/>
      <c r="BF153" s="206"/>
      <c r="BG153" s="206"/>
      <c r="BH153" s="206"/>
      <c r="BI153" s="206"/>
      <c r="BJ153" s="206"/>
      <c r="BK153" s="208"/>
      <c r="BL153" s="86" t="s">
        <v>231</v>
      </c>
    </row>
    <row r="154" spans="1:64" ht="14.25">
      <c r="A154" s="176" t="s">
        <v>0</v>
      </c>
      <c r="B154" s="177"/>
      <c r="C154" s="177"/>
      <c r="D154" s="177"/>
      <c r="E154" s="177"/>
      <c r="F154" s="177"/>
      <c r="G154" s="177"/>
      <c r="H154" s="177"/>
      <c r="I154" s="177"/>
      <c r="J154" s="177"/>
      <c r="K154" s="177"/>
      <c r="L154" s="178"/>
      <c r="N154" s="176" t="s">
        <v>0</v>
      </c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8"/>
      <c r="AA154" s="176" t="s">
        <v>695</v>
      </c>
      <c r="AB154" s="177"/>
      <c r="AC154" s="177"/>
      <c r="AD154" s="177"/>
      <c r="AE154" s="177"/>
      <c r="AF154" s="177"/>
      <c r="AG154" s="177"/>
      <c r="AH154" s="177"/>
      <c r="AI154" s="177"/>
      <c r="AJ154" s="177"/>
      <c r="AK154" s="177"/>
      <c r="AL154" s="178"/>
      <c r="AN154" s="176" t="s">
        <v>695</v>
      </c>
      <c r="AO154" s="177"/>
      <c r="AP154" s="177"/>
      <c r="AQ154" s="177"/>
      <c r="AR154" s="177"/>
      <c r="AS154" s="177"/>
      <c r="AT154" s="177"/>
      <c r="AU154" s="177"/>
      <c r="AV154" s="177"/>
      <c r="AW154" s="177"/>
      <c r="AX154" s="177"/>
      <c r="AY154" s="178"/>
      <c r="BA154" s="176" t="s">
        <v>0</v>
      </c>
      <c r="BB154" s="177"/>
      <c r="BC154" s="177"/>
      <c r="BD154" s="177"/>
      <c r="BE154" s="177"/>
      <c r="BF154" s="177"/>
      <c r="BG154" s="177"/>
      <c r="BH154" s="177"/>
      <c r="BI154" s="177"/>
      <c r="BJ154" s="177"/>
      <c r="BK154" s="177"/>
      <c r="BL154" s="178"/>
    </row>
    <row r="155" spans="1:64" ht="13.5" customHeight="1">
      <c r="A155" s="176" t="s">
        <v>475</v>
      </c>
      <c r="B155" s="192">
        <f>IF(D155&gt;H155,1,0)+IF(D157&gt;H157,1,0)+IF(D159&gt;H159,1,0)</f>
        <v>2</v>
      </c>
      <c r="C155" s="193"/>
      <c r="D155" s="198">
        <v>21</v>
      </c>
      <c r="E155" s="199"/>
      <c r="F155" s="199" t="s">
        <v>3</v>
      </c>
      <c r="G155" s="199"/>
      <c r="H155" s="199">
        <v>11</v>
      </c>
      <c r="I155" s="202"/>
      <c r="J155" s="192">
        <f>IF(D155&lt;H155,1,0)+IF(D157&lt;H157,1,0)+IF(D159&lt;H159,1,0)</f>
        <v>0</v>
      </c>
      <c r="K155" s="193"/>
      <c r="L155" s="191" t="s">
        <v>493</v>
      </c>
      <c r="N155" s="176" t="s">
        <v>407</v>
      </c>
      <c r="O155" s="192">
        <f>IF(Q155&gt;U155,1,0)+IF(Q157&gt;U157,1,0)+IF(Q159&gt;U159,1,0)</f>
        <v>2</v>
      </c>
      <c r="P155" s="193"/>
      <c r="Q155" s="198">
        <v>21</v>
      </c>
      <c r="R155" s="199"/>
      <c r="S155" s="199" t="s">
        <v>3</v>
      </c>
      <c r="T155" s="199"/>
      <c r="U155" s="199">
        <v>16</v>
      </c>
      <c r="V155" s="202"/>
      <c r="W155" s="192">
        <f>IF(Q155&lt;U155,1,0)+IF(Q157&lt;U157,1,0)+IF(Q159&lt;U159,1,0)</f>
        <v>1</v>
      </c>
      <c r="X155" s="193"/>
      <c r="Y155" s="191" t="s">
        <v>72</v>
      </c>
      <c r="AA155" s="176" t="s">
        <v>267</v>
      </c>
      <c r="AB155" s="192">
        <f>IF(AD155&gt;AH155,1,0)+IF(AD157&gt;AH157,1,0)+IF(AD159&gt;AH159,1,0)</f>
        <v>0</v>
      </c>
      <c r="AC155" s="193"/>
      <c r="AD155" s="198">
        <v>11</v>
      </c>
      <c r="AE155" s="199"/>
      <c r="AF155" s="199" t="s">
        <v>696</v>
      </c>
      <c r="AG155" s="199"/>
      <c r="AH155" s="199">
        <v>21</v>
      </c>
      <c r="AI155" s="202"/>
      <c r="AJ155" s="192">
        <f>IF(AD155&lt;AH155,1,0)+IF(AD157&lt;AH157,1,0)+IF(AD159&lt;AH159,1,0)</f>
        <v>2</v>
      </c>
      <c r="AK155" s="193"/>
      <c r="AL155" s="191" t="s">
        <v>75</v>
      </c>
      <c r="AN155" s="176" t="s">
        <v>402</v>
      </c>
      <c r="AO155" s="192">
        <f>IF(AQ155&gt;AU155,1,0)+IF(AQ157&gt;AU157,1,0)+IF(AQ159&gt;AU159,1,0)</f>
        <v>1</v>
      </c>
      <c r="AP155" s="193"/>
      <c r="AQ155" s="198">
        <v>21</v>
      </c>
      <c r="AR155" s="199"/>
      <c r="AS155" s="199" t="s">
        <v>696</v>
      </c>
      <c r="AT155" s="199"/>
      <c r="AU155" s="199">
        <v>14</v>
      </c>
      <c r="AV155" s="202"/>
      <c r="AW155" s="192">
        <f>IF(AQ155&lt;AU155,1,0)+IF(AQ157&lt;AU157,1,0)+IF(AQ159&lt;AU159,1,0)</f>
        <v>2</v>
      </c>
      <c r="AX155" s="193"/>
      <c r="AY155" s="191" t="s">
        <v>735</v>
      </c>
      <c r="BA155" s="176" t="s">
        <v>431</v>
      </c>
      <c r="BB155" s="192">
        <f>IF(BD155&gt;BH155,1,0)+IF(BD157&gt;BH157,1,0)+IF(BD159&gt;BH159,1,0)</f>
        <v>0</v>
      </c>
      <c r="BC155" s="193"/>
      <c r="BD155" s="198">
        <v>14</v>
      </c>
      <c r="BE155" s="199"/>
      <c r="BF155" s="199" t="s">
        <v>3</v>
      </c>
      <c r="BG155" s="199"/>
      <c r="BH155" s="199">
        <v>21</v>
      </c>
      <c r="BI155" s="202"/>
      <c r="BJ155" s="192">
        <f>IF(BD155&lt;BH155,1,0)+IF(BD157&lt;BH157,1,0)+IF(BD159&lt;BH159,1,0)</f>
        <v>2</v>
      </c>
      <c r="BK155" s="193"/>
      <c r="BL155" s="191" t="s">
        <v>563</v>
      </c>
    </row>
    <row r="156" spans="1:64" ht="13.5" customHeight="1">
      <c r="A156" s="172"/>
      <c r="B156" s="194"/>
      <c r="C156" s="195"/>
      <c r="D156" s="175"/>
      <c r="E156" s="174"/>
      <c r="F156" s="174"/>
      <c r="G156" s="174"/>
      <c r="H156" s="174"/>
      <c r="I156" s="180"/>
      <c r="J156" s="194"/>
      <c r="K156" s="195"/>
      <c r="L156" s="184"/>
      <c r="N156" s="172"/>
      <c r="O156" s="194"/>
      <c r="P156" s="195"/>
      <c r="Q156" s="175"/>
      <c r="R156" s="174"/>
      <c r="S156" s="174"/>
      <c r="T156" s="174"/>
      <c r="U156" s="174"/>
      <c r="V156" s="180"/>
      <c r="W156" s="194"/>
      <c r="X156" s="195"/>
      <c r="Y156" s="184"/>
      <c r="AA156" s="172"/>
      <c r="AB156" s="194"/>
      <c r="AC156" s="195"/>
      <c r="AD156" s="175"/>
      <c r="AE156" s="174"/>
      <c r="AF156" s="174"/>
      <c r="AG156" s="174"/>
      <c r="AH156" s="174"/>
      <c r="AI156" s="180"/>
      <c r="AJ156" s="194"/>
      <c r="AK156" s="195"/>
      <c r="AL156" s="184"/>
      <c r="AN156" s="172"/>
      <c r="AO156" s="194"/>
      <c r="AP156" s="195"/>
      <c r="AQ156" s="175"/>
      <c r="AR156" s="174"/>
      <c r="AS156" s="174"/>
      <c r="AT156" s="174"/>
      <c r="AU156" s="174"/>
      <c r="AV156" s="180"/>
      <c r="AW156" s="194"/>
      <c r="AX156" s="195"/>
      <c r="AY156" s="184"/>
      <c r="BA156" s="172"/>
      <c r="BB156" s="194"/>
      <c r="BC156" s="195"/>
      <c r="BD156" s="175"/>
      <c r="BE156" s="174"/>
      <c r="BF156" s="174"/>
      <c r="BG156" s="174"/>
      <c r="BH156" s="174"/>
      <c r="BI156" s="180"/>
      <c r="BJ156" s="194"/>
      <c r="BK156" s="195"/>
      <c r="BL156" s="184"/>
    </row>
    <row r="157" spans="1:64" ht="13.5" customHeight="1">
      <c r="A157" s="172"/>
      <c r="B157" s="194"/>
      <c r="C157" s="195"/>
      <c r="D157" s="175">
        <v>21</v>
      </c>
      <c r="E157" s="174"/>
      <c r="F157" s="174" t="s">
        <v>3</v>
      </c>
      <c r="G157" s="174"/>
      <c r="H157" s="174">
        <v>10</v>
      </c>
      <c r="I157" s="180"/>
      <c r="J157" s="194"/>
      <c r="K157" s="195"/>
      <c r="L157" s="184"/>
      <c r="N157" s="172"/>
      <c r="O157" s="194"/>
      <c r="P157" s="195"/>
      <c r="Q157" s="175">
        <v>17</v>
      </c>
      <c r="R157" s="174"/>
      <c r="S157" s="174" t="s">
        <v>3</v>
      </c>
      <c r="T157" s="174"/>
      <c r="U157" s="174">
        <v>21</v>
      </c>
      <c r="V157" s="180"/>
      <c r="W157" s="194"/>
      <c r="X157" s="195"/>
      <c r="Y157" s="184"/>
      <c r="AA157" s="172"/>
      <c r="AB157" s="194"/>
      <c r="AC157" s="195"/>
      <c r="AD157" s="175">
        <v>9</v>
      </c>
      <c r="AE157" s="174"/>
      <c r="AF157" s="174" t="s">
        <v>696</v>
      </c>
      <c r="AG157" s="174"/>
      <c r="AH157" s="174">
        <v>21</v>
      </c>
      <c r="AI157" s="180"/>
      <c r="AJ157" s="194"/>
      <c r="AK157" s="195"/>
      <c r="AL157" s="184"/>
      <c r="AN157" s="172"/>
      <c r="AO157" s="194"/>
      <c r="AP157" s="195"/>
      <c r="AQ157" s="175">
        <v>10</v>
      </c>
      <c r="AR157" s="174"/>
      <c r="AS157" s="174" t="s">
        <v>696</v>
      </c>
      <c r="AT157" s="174"/>
      <c r="AU157" s="174">
        <v>21</v>
      </c>
      <c r="AV157" s="180"/>
      <c r="AW157" s="194"/>
      <c r="AX157" s="195"/>
      <c r="AY157" s="184"/>
      <c r="BA157" s="172"/>
      <c r="BB157" s="194"/>
      <c r="BC157" s="195"/>
      <c r="BD157" s="175">
        <v>15</v>
      </c>
      <c r="BE157" s="174"/>
      <c r="BF157" s="174" t="s">
        <v>3</v>
      </c>
      <c r="BG157" s="174"/>
      <c r="BH157" s="174">
        <v>21</v>
      </c>
      <c r="BI157" s="180"/>
      <c r="BJ157" s="194"/>
      <c r="BK157" s="195"/>
      <c r="BL157" s="184"/>
    </row>
    <row r="158" spans="1:64" ht="13.5" customHeight="1">
      <c r="A158" s="172" t="s">
        <v>473</v>
      </c>
      <c r="B158" s="194"/>
      <c r="C158" s="195"/>
      <c r="D158" s="175"/>
      <c r="E158" s="174"/>
      <c r="F158" s="174"/>
      <c r="G158" s="174"/>
      <c r="H158" s="174"/>
      <c r="I158" s="180"/>
      <c r="J158" s="194"/>
      <c r="K158" s="195"/>
      <c r="L158" s="184" t="s">
        <v>494</v>
      </c>
      <c r="N158" s="172" t="s">
        <v>408</v>
      </c>
      <c r="O158" s="194"/>
      <c r="P158" s="195"/>
      <c r="Q158" s="175"/>
      <c r="R158" s="174"/>
      <c r="S158" s="174"/>
      <c r="T158" s="174"/>
      <c r="U158" s="174"/>
      <c r="V158" s="180"/>
      <c r="W158" s="194"/>
      <c r="X158" s="195"/>
      <c r="Y158" s="184" t="s">
        <v>74</v>
      </c>
      <c r="AA158" s="172" t="s">
        <v>268</v>
      </c>
      <c r="AB158" s="194"/>
      <c r="AC158" s="195"/>
      <c r="AD158" s="175"/>
      <c r="AE158" s="174"/>
      <c r="AF158" s="174"/>
      <c r="AG158" s="174"/>
      <c r="AH158" s="174"/>
      <c r="AI158" s="180"/>
      <c r="AJ158" s="194"/>
      <c r="AK158" s="195"/>
      <c r="AL158" s="184" t="s">
        <v>76</v>
      </c>
      <c r="AN158" s="172" t="s">
        <v>400</v>
      </c>
      <c r="AO158" s="194"/>
      <c r="AP158" s="195"/>
      <c r="AQ158" s="175"/>
      <c r="AR158" s="174"/>
      <c r="AS158" s="174"/>
      <c r="AT158" s="174"/>
      <c r="AU158" s="174"/>
      <c r="AV158" s="180"/>
      <c r="AW158" s="194"/>
      <c r="AX158" s="195"/>
      <c r="AY158" s="184" t="s">
        <v>736</v>
      </c>
      <c r="BA158" s="172" t="s">
        <v>432</v>
      </c>
      <c r="BB158" s="194"/>
      <c r="BC158" s="195"/>
      <c r="BD158" s="175"/>
      <c r="BE158" s="174"/>
      <c r="BF158" s="174"/>
      <c r="BG158" s="174"/>
      <c r="BH158" s="174"/>
      <c r="BI158" s="180"/>
      <c r="BJ158" s="194"/>
      <c r="BK158" s="195"/>
      <c r="BL158" s="184" t="s">
        <v>564</v>
      </c>
    </row>
    <row r="159" spans="1:64" ht="13.5" customHeight="1">
      <c r="A159" s="172"/>
      <c r="B159" s="194"/>
      <c r="C159" s="195"/>
      <c r="D159" s="175"/>
      <c r="E159" s="174"/>
      <c r="F159" s="174" t="s">
        <v>3</v>
      </c>
      <c r="G159" s="174"/>
      <c r="H159" s="174"/>
      <c r="I159" s="180"/>
      <c r="J159" s="194"/>
      <c r="K159" s="195"/>
      <c r="L159" s="184"/>
      <c r="N159" s="172"/>
      <c r="O159" s="194"/>
      <c r="P159" s="195"/>
      <c r="Q159" s="175">
        <v>21</v>
      </c>
      <c r="R159" s="174"/>
      <c r="S159" s="174" t="s">
        <v>3</v>
      </c>
      <c r="T159" s="174"/>
      <c r="U159" s="174">
        <v>15</v>
      </c>
      <c r="V159" s="180"/>
      <c r="W159" s="194"/>
      <c r="X159" s="195"/>
      <c r="Y159" s="184"/>
      <c r="AA159" s="172"/>
      <c r="AB159" s="194"/>
      <c r="AC159" s="195"/>
      <c r="AD159" s="175"/>
      <c r="AE159" s="174"/>
      <c r="AF159" s="174" t="s">
        <v>696</v>
      </c>
      <c r="AG159" s="174"/>
      <c r="AH159" s="174"/>
      <c r="AI159" s="180"/>
      <c r="AJ159" s="194"/>
      <c r="AK159" s="195"/>
      <c r="AL159" s="184"/>
      <c r="AN159" s="172"/>
      <c r="AO159" s="194"/>
      <c r="AP159" s="195"/>
      <c r="AQ159" s="175">
        <v>22</v>
      </c>
      <c r="AR159" s="174"/>
      <c r="AS159" s="174" t="s">
        <v>696</v>
      </c>
      <c r="AT159" s="174"/>
      <c r="AU159" s="174">
        <v>24</v>
      </c>
      <c r="AV159" s="180"/>
      <c r="AW159" s="194"/>
      <c r="AX159" s="195"/>
      <c r="AY159" s="184"/>
      <c r="BA159" s="172"/>
      <c r="BB159" s="194"/>
      <c r="BC159" s="195"/>
      <c r="BD159" s="175"/>
      <c r="BE159" s="174"/>
      <c r="BF159" s="174" t="s">
        <v>3</v>
      </c>
      <c r="BG159" s="174"/>
      <c r="BH159" s="174"/>
      <c r="BI159" s="180"/>
      <c r="BJ159" s="194"/>
      <c r="BK159" s="195"/>
      <c r="BL159" s="184"/>
    </row>
    <row r="160" spans="1:64" ht="13.5" customHeight="1">
      <c r="A160" s="173"/>
      <c r="B160" s="196"/>
      <c r="C160" s="197"/>
      <c r="D160" s="183"/>
      <c r="E160" s="181"/>
      <c r="F160" s="181"/>
      <c r="G160" s="181"/>
      <c r="H160" s="181"/>
      <c r="I160" s="182"/>
      <c r="J160" s="196"/>
      <c r="K160" s="197"/>
      <c r="L160" s="185"/>
      <c r="N160" s="173"/>
      <c r="O160" s="196"/>
      <c r="P160" s="197"/>
      <c r="Q160" s="183"/>
      <c r="R160" s="181"/>
      <c r="S160" s="181"/>
      <c r="T160" s="181"/>
      <c r="U160" s="181"/>
      <c r="V160" s="182"/>
      <c r="W160" s="196"/>
      <c r="X160" s="197"/>
      <c r="Y160" s="185"/>
      <c r="AA160" s="173"/>
      <c r="AB160" s="196"/>
      <c r="AC160" s="197"/>
      <c r="AD160" s="183"/>
      <c r="AE160" s="181"/>
      <c r="AF160" s="181"/>
      <c r="AG160" s="181"/>
      <c r="AH160" s="181"/>
      <c r="AI160" s="182"/>
      <c r="AJ160" s="196"/>
      <c r="AK160" s="197"/>
      <c r="AL160" s="185"/>
      <c r="AN160" s="173"/>
      <c r="AO160" s="196"/>
      <c r="AP160" s="197"/>
      <c r="AQ160" s="183"/>
      <c r="AR160" s="181"/>
      <c r="AS160" s="181"/>
      <c r="AT160" s="181"/>
      <c r="AU160" s="181"/>
      <c r="AV160" s="182"/>
      <c r="AW160" s="196"/>
      <c r="AX160" s="197"/>
      <c r="AY160" s="185"/>
      <c r="BA160" s="173"/>
      <c r="BB160" s="196"/>
      <c r="BC160" s="197"/>
      <c r="BD160" s="183"/>
      <c r="BE160" s="181"/>
      <c r="BF160" s="181"/>
      <c r="BG160" s="181"/>
      <c r="BH160" s="181"/>
      <c r="BI160" s="182"/>
      <c r="BJ160" s="196"/>
      <c r="BK160" s="197"/>
      <c r="BL160" s="185"/>
    </row>
    <row r="161" spans="1:64" ht="14.25">
      <c r="A161" s="176" t="s">
        <v>1</v>
      </c>
      <c r="B161" s="177" t="s">
        <v>1</v>
      </c>
      <c r="C161" s="177"/>
      <c r="D161" s="177"/>
      <c r="E161" s="177"/>
      <c r="F161" s="177"/>
      <c r="G161" s="177"/>
      <c r="H161" s="177"/>
      <c r="I161" s="177"/>
      <c r="J161" s="177"/>
      <c r="K161" s="177"/>
      <c r="L161" s="178"/>
      <c r="N161" s="176" t="s">
        <v>1</v>
      </c>
      <c r="O161" s="177" t="s">
        <v>1</v>
      </c>
      <c r="P161" s="177"/>
      <c r="Q161" s="177"/>
      <c r="R161" s="177"/>
      <c r="S161" s="177"/>
      <c r="T161" s="177"/>
      <c r="U161" s="177"/>
      <c r="V161" s="177"/>
      <c r="W161" s="177"/>
      <c r="X161" s="177"/>
      <c r="Y161" s="178"/>
      <c r="AA161" s="176" t="s">
        <v>701</v>
      </c>
      <c r="AB161" s="177" t="s">
        <v>701</v>
      </c>
      <c r="AC161" s="177"/>
      <c r="AD161" s="177"/>
      <c r="AE161" s="177"/>
      <c r="AF161" s="177"/>
      <c r="AG161" s="177"/>
      <c r="AH161" s="177"/>
      <c r="AI161" s="177"/>
      <c r="AJ161" s="177"/>
      <c r="AK161" s="177"/>
      <c r="AL161" s="178"/>
      <c r="AN161" s="176" t="s">
        <v>701</v>
      </c>
      <c r="AO161" s="177" t="s">
        <v>701</v>
      </c>
      <c r="AP161" s="177"/>
      <c r="AQ161" s="177"/>
      <c r="AR161" s="177"/>
      <c r="AS161" s="177"/>
      <c r="AT161" s="177"/>
      <c r="AU161" s="177"/>
      <c r="AV161" s="177"/>
      <c r="AW161" s="177"/>
      <c r="AX161" s="177"/>
      <c r="AY161" s="178"/>
      <c r="BA161" s="176" t="s">
        <v>1</v>
      </c>
      <c r="BB161" s="177" t="s">
        <v>1</v>
      </c>
      <c r="BC161" s="177"/>
      <c r="BD161" s="177"/>
      <c r="BE161" s="177"/>
      <c r="BF161" s="177"/>
      <c r="BG161" s="177"/>
      <c r="BH161" s="177"/>
      <c r="BI161" s="177"/>
      <c r="BJ161" s="177"/>
      <c r="BK161" s="177"/>
      <c r="BL161" s="178"/>
    </row>
    <row r="162" spans="1:64" ht="13.5" customHeight="1">
      <c r="A162" s="176" t="s">
        <v>474</v>
      </c>
      <c r="B162" s="192">
        <f>IF(D162&gt;H162,1,0)+IF(D164&gt;H164,1,0)+IF(D166&gt;H166,1,0)</f>
        <v>2</v>
      </c>
      <c r="C162" s="193"/>
      <c r="D162" s="198">
        <v>21</v>
      </c>
      <c r="E162" s="199"/>
      <c r="F162" s="199" t="s">
        <v>3</v>
      </c>
      <c r="G162" s="199"/>
      <c r="H162" s="199">
        <v>13</v>
      </c>
      <c r="I162" s="202"/>
      <c r="J162" s="192">
        <f>IF(D162&lt;H162,1,0)+IF(D164&lt;H164,1,0)+IF(D166&lt;H166,1,0)</f>
        <v>0</v>
      </c>
      <c r="K162" s="193"/>
      <c r="L162" s="191" t="s">
        <v>495</v>
      </c>
      <c r="N162" s="176" t="s">
        <v>409</v>
      </c>
      <c r="O162" s="192">
        <f>IF(Q162&gt;U162,1,0)+IF(Q164&gt;U164,1,0)+IF(Q166&gt;U166,1,0)</f>
        <v>1</v>
      </c>
      <c r="P162" s="193"/>
      <c r="Q162" s="198">
        <v>12</v>
      </c>
      <c r="R162" s="199"/>
      <c r="S162" s="199" t="s">
        <v>3</v>
      </c>
      <c r="T162" s="199"/>
      <c r="U162" s="199">
        <v>21</v>
      </c>
      <c r="V162" s="202"/>
      <c r="W162" s="192">
        <f>IF(Q162&lt;U162,1,0)+IF(Q164&lt;U164,1,0)+IF(Q166&lt;U166,1,0)</f>
        <v>2</v>
      </c>
      <c r="X162" s="193"/>
      <c r="Y162" s="191" t="s">
        <v>71</v>
      </c>
      <c r="AA162" s="176" t="s">
        <v>264</v>
      </c>
      <c r="AB162" s="192">
        <f>IF(AD162&gt;AH162,1,0)+IF(AD164&gt;AH164,1,0)+IF(AD166&gt;AH166,1,0)</f>
        <v>0</v>
      </c>
      <c r="AC162" s="193"/>
      <c r="AD162" s="198">
        <v>16</v>
      </c>
      <c r="AE162" s="199"/>
      <c r="AF162" s="199" t="s">
        <v>696</v>
      </c>
      <c r="AG162" s="199"/>
      <c r="AH162" s="199">
        <v>21</v>
      </c>
      <c r="AI162" s="202"/>
      <c r="AJ162" s="192">
        <f>IF(AD162&lt;AH162,1,0)+IF(AD164&lt;AH164,1,0)+IF(AD166&lt;AH166,1,0)</f>
        <v>2</v>
      </c>
      <c r="AK162" s="193"/>
      <c r="AL162" s="191" t="s">
        <v>77</v>
      </c>
      <c r="AN162" s="176" t="s">
        <v>404</v>
      </c>
      <c r="AO162" s="192">
        <f>IF(AQ162&gt;AU162,1,0)+IF(AQ164&gt;AU164,1,0)+IF(AQ166&gt;AU166,1,0)</f>
        <v>1</v>
      </c>
      <c r="AP162" s="193"/>
      <c r="AQ162" s="198">
        <v>19</v>
      </c>
      <c r="AR162" s="199"/>
      <c r="AS162" s="199" t="s">
        <v>696</v>
      </c>
      <c r="AT162" s="199"/>
      <c r="AU162" s="199">
        <v>21</v>
      </c>
      <c r="AV162" s="202"/>
      <c r="AW162" s="192">
        <f>IF(AQ162&lt;AU162,1,0)+IF(AQ164&lt;AU164,1,0)+IF(AQ166&lt;AU166,1,0)</f>
        <v>2</v>
      </c>
      <c r="AX162" s="193"/>
      <c r="AY162" s="191" t="s">
        <v>737</v>
      </c>
      <c r="BA162" s="176" t="s">
        <v>427</v>
      </c>
      <c r="BB162" s="192">
        <f>IF(BD162&gt;BH162,1,0)+IF(BD164&gt;BH164,1,0)+IF(BD166&gt;BH166,1,0)</f>
        <v>2</v>
      </c>
      <c r="BC162" s="193"/>
      <c r="BD162" s="198">
        <v>21</v>
      </c>
      <c r="BE162" s="199"/>
      <c r="BF162" s="199" t="s">
        <v>3</v>
      </c>
      <c r="BG162" s="199"/>
      <c r="BH162" s="199">
        <v>13</v>
      </c>
      <c r="BI162" s="202"/>
      <c r="BJ162" s="192">
        <f>IF(BD162&lt;BH162,1,0)+IF(BD164&lt;BH164,1,0)+IF(BD166&lt;BH166,1,0)</f>
        <v>0</v>
      </c>
      <c r="BK162" s="193"/>
      <c r="BL162" s="191" t="s">
        <v>565</v>
      </c>
    </row>
    <row r="163" spans="1:64" ht="13.5" customHeight="1">
      <c r="A163" s="172"/>
      <c r="B163" s="194"/>
      <c r="C163" s="195"/>
      <c r="D163" s="175"/>
      <c r="E163" s="174"/>
      <c r="F163" s="174"/>
      <c r="G163" s="174"/>
      <c r="H163" s="174"/>
      <c r="I163" s="180"/>
      <c r="J163" s="194"/>
      <c r="K163" s="195"/>
      <c r="L163" s="184"/>
      <c r="N163" s="172"/>
      <c r="O163" s="194"/>
      <c r="P163" s="195"/>
      <c r="Q163" s="175"/>
      <c r="R163" s="174"/>
      <c r="S163" s="174"/>
      <c r="T163" s="174"/>
      <c r="U163" s="174"/>
      <c r="V163" s="180"/>
      <c r="W163" s="194"/>
      <c r="X163" s="195"/>
      <c r="Y163" s="184"/>
      <c r="AA163" s="172"/>
      <c r="AB163" s="194"/>
      <c r="AC163" s="195"/>
      <c r="AD163" s="175"/>
      <c r="AE163" s="174"/>
      <c r="AF163" s="174"/>
      <c r="AG163" s="174"/>
      <c r="AH163" s="174"/>
      <c r="AI163" s="180"/>
      <c r="AJ163" s="194"/>
      <c r="AK163" s="195"/>
      <c r="AL163" s="184"/>
      <c r="AN163" s="172"/>
      <c r="AO163" s="194"/>
      <c r="AP163" s="195"/>
      <c r="AQ163" s="175"/>
      <c r="AR163" s="174"/>
      <c r="AS163" s="174"/>
      <c r="AT163" s="174"/>
      <c r="AU163" s="174"/>
      <c r="AV163" s="180"/>
      <c r="AW163" s="194"/>
      <c r="AX163" s="195"/>
      <c r="AY163" s="184"/>
      <c r="BA163" s="172"/>
      <c r="BB163" s="194"/>
      <c r="BC163" s="195"/>
      <c r="BD163" s="175"/>
      <c r="BE163" s="174"/>
      <c r="BF163" s="174"/>
      <c r="BG163" s="174"/>
      <c r="BH163" s="174"/>
      <c r="BI163" s="180"/>
      <c r="BJ163" s="194"/>
      <c r="BK163" s="195"/>
      <c r="BL163" s="184"/>
    </row>
    <row r="164" spans="1:64" ht="13.5" customHeight="1">
      <c r="A164" s="172"/>
      <c r="B164" s="194"/>
      <c r="C164" s="195"/>
      <c r="D164" s="175">
        <v>21</v>
      </c>
      <c r="E164" s="174"/>
      <c r="F164" s="174" t="s">
        <v>3</v>
      </c>
      <c r="G164" s="174"/>
      <c r="H164" s="174">
        <v>14</v>
      </c>
      <c r="I164" s="180"/>
      <c r="J164" s="194"/>
      <c r="K164" s="195"/>
      <c r="L164" s="184"/>
      <c r="N164" s="172"/>
      <c r="O164" s="194"/>
      <c r="P164" s="195"/>
      <c r="Q164" s="175">
        <v>21</v>
      </c>
      <c r="R164" s="174"/>
      <c r="S164" s="174" t="s">
        <v>3</v>
      </c>
      <c r="T164" s="174"/>
      <c r="U164" s="174">
        <v>17</v>
      </c>
      <c r="V164" s="180"/>
      <c r="W164" s="194"/>
      <c r="X164" s="195"/>
      <c r="Y164" s="184"/>
      <c r="AA164" s="172"/>
      <c r="AB164" s="194"/>
      <c r="AC164" s="195"/>
      <c r="AD164" s="175">
        <v>15</v>
      </c>
      <c r="AE164" s="174"/>
      <c r="AF164" s="174" t="s">
        <v>696</v>
      </c>
      <c r="AG164" s="174"/>
      <c r="AH164" s="174">
        <v>21</v>
      </c>
      <c r="AI164" s="180"/>
      <c r="AJ164" s="194"/>
      <c r="AK164" s="195"/>
      <c r="AL164" s="184"/>
      <c r="AN164" s="172"/>
      <c r="AO164" s="194"/>
      <c r="AP164" s="195"/>
      <c r="AQ164" s="175">
        <v>21</v>
      </c>
      <c r="AR164" s="174"/>
      <c r="AS164" s="174" t="s">
        <v>696</v>
      </c>
      <c r="AT164" s="174"/>
      <c r="AU164" s="174">
        <v>19</v>
      </c>
      <c r="AV164" s="180"/>
      <c r="AW164" s="194"/>
      <c r="AX164" s="195"/>
      <c r="AY164" s="184"/>
      <c r="BA164" s="172"/>
      <c r="BB164" s="194"/>
      <c r="BC164" s="195"/>
      <c r="BD164" s="175">
        <v>21</v>
      </c>
      <c r="BE164" s="174"/>
      <c r="BF164" s="174" t="s">
        <v>3</v>
      </c>
      <c r="BG164" s="174"/>
      <c r="BH164" s="174">
        <v>18</v>
      </c>
      <c r="BI164" s="180"/>
      <c r="BJ164" s="194"/>
      <c r="BK164" s="195"/>
      <c r="BL164" s="184"/>
    </row>
    <row r="165" spans="1:64" ht="13.5" customHeight="1">
      <c r="A165" s="172" t="s">
        <v>472</v>
      </c>
      <c r="B165" s="194"/>
      <c r="C165" s="195"/>
      <c r="D165" s="175"/>
      <c r="E165" s="174"/>
      <c r="F165" s="174"/>
      <c r="G165" s="174"/>
      <c r="H165" s="174"/>
      <c r="I165" s="180"/>
      <c r="J165" s="194"/>
      <c r="K165" s="195"/>
      <c r="L165" s="184" t="s">
        <v>496</v>
      </c>
      <c r="N165" s="172" t="s">
        <v>606</v>
      </c>
      <c r="O165" s="194"/>
      <c r="P165" s="195"/>
      <c r="Q165" s="175"/>
      <c r="R165" s="174"/>
      <c r="S165" s="174"/>
      <c r="T165" s="174"/>
      <c r="U165" s="174"/>
      <c r="V165" s="180"/>
      <c r="W165" s="194"/>
      <c r="X165" s="195"/>
      <c r="Y165" s="184" t="s">
        <v>23</v>
      </c>
      <c r="AA165" s="172" t="s">
        <v>227</v>
      </c>
      <c r="AB165" s="194"/>
      <c r="AC165" s="195"/>
      <c r="AD165" s="175"/>
      <c r="AE165" s="174"/>
      <c r="AF165" s="174"/>
      <c r="AG165" s="174"/>
      <c r="AH165" s="174"/>
      <c r="AI165" s="180"/>
      <c r="AJ165" s="194"/>
      <c r="AK165" s="195"/>
      <c r="AL165" s="184" t="s">
        <v>79</v>
      </c>
      <c r="AN165" s="172" t="s">
        <v>401</v>
      </c>
      <c r="AO165" s="194"/>
      <c r="AP165" s="195"/>
      <c r="AQ165" s="175"/>
      <c r="AR165" s="174"/>
      <c r="AS165" s="174"/>
      <c r="AT165" s="174"/>
      <c r="AU165" s="174"/>
      <c r="AV165" s="180"/>
      <c r="AW165" s="194"/>
      <c r="AX165" s="195"/>
      <c r="AY165" s="184" t="s">
        <v>738</v>
      </c>
      <c r="BA165" s="172" t="s">
        <v>430</v>
      </c>
      <c r="BB165" s="194"/>
      <c r="BC165" s="195"/>
      <c r="BD165" s="175"/>
      <c r="BE165" s="174"/>
      <c r="BF165" s="174"/>
      <c r="BG165" s="174"/>
      <c r="BH165" s="174"/>
      <c r="BI165" s="180"/>
      <c r="BJ165" s="194"/>
      <c r="BK165" s="195"/>
      <c r="BL165" s="184" t="s">
        <v>566</v>
      </c>
    </row>
    <row r="166" spans="1:64" ht="13.5" customHeight="1">
      <c r="A166" s="172"/>
      <c r="B166" s="194"/>
      <c r="C166" s="195"/>
      <c r="D166" s="175"/>
      <c r="E166" s="174"/>
      <c r="F166" s="174" t="s">
        <v>3</v>
      </c>
      <c r="G166" s="174"/>
      <c r="H166" s="174"/>
      <c r="I166" s="180"/>
      <c r="J166" s="194"/>
      <c r="K166" s="195"/>
      <c r="L166" s="184"/>
      <c r="N166" s="172"/>
      <c r="O166" s="194"/>
      <c r="P166" s="195"/>
      <c r="Q166" s="175">
        <v>11</v>
      </c>
      <c r="R166" s="174"/>
      <c r="S166" s="174" t="s">
        <v>3</v>
      </c>
      <c r="T166" s="174"/>
      <c r="U166" s="174">
        <v>21</v>
      </c>
      <c r="V166" s="180"/>
      <c r="W166" s="194"/>
      <c r="X166" s="195"/>
      <c r="Y166" s="184"/>
      <c r="AA166" s="172"/>
      <c r="AB166" s="194"/>
      <c r="AC166" s="195"/>
      <c r="AD166" s="175"/>
      <c r="AE166" s="174"/>
      <c r="AF166" s="174" t="s">
        <v>696</v>
      </c>
      <c r="AG166" s="174"/>
      <c r="AH166" s="174"/>
      <c r="AI166" s="180"/>
      <c r="AJ166" s="194"/>
      <c r="AK166" s="195"/>
      <c r="AL166" s="184"/>
      <c r="AN166" s="172"/>
      <c r="AO166" s="194"/>
      <c r="AP166" s="195"/>
      <c r="AQ166" s="175">
        <v>10</v>
      </c>
      <c r="AR166" s="174"/>
      <c r="AS166" s="174" t="s">
        <v>696</v>
      </c>
      <c r="AT166" s="174"/>
      <c r="AU166" s="174">
        <v>21</v>
      </c>
      <c r="AV166" s="180"/>
      <c r="AW166" s="194"/>
      <c r="AX166" s="195"/>
      <c r="AY166" s="184"/>
      <c r="BA166" s="172"/>
      <c r="BB166" s="194"/>
      <c r="BC166" s="195"/>
      <c r="BD166" s="175"/>
      <c r="BE166" s="174"/>
      <c r="BF166" s="174" t="s">
        <v>3</v>
      </c>
      <c r="BG166" s="174"/>
      <c r="BH166" s="174"/>
      <c r="BI166" s="180"/>
      <c r="BJ166" s="194"/>
      <c r="BK166" s="195"/>
      <c r="BL166" s="184"/>
    </row>
    <row r="167" spans="1:64" ht="13.5" customHeight="1">
      <c r="A167" s="173"/>
      <c r="B167" s="196"/>
      <c r="C167" s="197"/>
      <c r="D167" s="183"/>
      <c r="E167" s="181"/>
      <c r="F167" s="181"/>
      <c r="G167" s="181"/>
      <c r="H167" s="181"/>
      <c r="I167" s="182"/>
      <c r="J167" s="196"/>
      <c r="K167" s="197"/>
      <c r="L167" s="185"/>
      <c r="N167" s="173"/>
      <c r="O167" s="196"/>
      <c r="P167" s="197"/>
      <c r="Q167" s="183"/>
      <c r="R167" s="181"/>
      <c r="S167" s="181"/>
      <c r="T167" s="181"/>
      <c r="U167" s="181"/>
      <c r="V167" s="182"/>
      <c r="W167" s="196"/>
      <c r="X167" s="197"/>
      <c r="Y167" s="185"/>
      <c r="AA167" s="173"/>
      <c r="AB167" s="196"/>
      <c r="AC167" s="197"/>
      <c r="AD167" s="183"/>
      <c r="AE167" s="181"/>
      <c r="AF167" s="181"/>
      <c r="AG167" s="181"/>
      <c r="AH167" s="181"/>
      <c r="AI167" s="182"/>
      <c r="AJ167" s="196"/>
      <c r="AK167" s="197"/>
      <c r="AL167" s="185"/>
      <c r="AN167" s="173"/>
      <c r="AO167" s="196"/>
      <c r="AP167" s="197"/>
      <c r="AQ167" s="183"/>
      <c r="AR167" s="181"/>
      <c r="AS167" s="181"/>
      <c r="AT167" s="181"/>
      <c r="AU167" s="181"/>
      <c r="AV167" s="182"/>
      <c r="AW167" s="196"/>
      <c r="AX167" s="197"/>
      <c r="AY167" s="185"/>
      <c r="BA167" s="173"/>
      <c r="BB167" s="196"/>
      <c r="BC167" s="197"/>
      <c r="BD167" s="183"/>
      <c r="BE167" s="181"/>
      <c r="BF167" s="181"/>
      <c r="BG167" s="181"/>
      <c r="BH167" s="181"/>
      <c r="BI167" s="182"/>
      <c r="BJ167" s="196"/>
      <c r="BK167" s="197"/>
      <c r="BL167" s="185"/>
    </row>
    <row r="168" spans="1:64" ht="14.25">
      <c r="A168" s="176" t="s">
        <v>2</v>
      </c>
      <c r="B168" s="177" t="s">
        <v>2</v>
      </c>
      <c r="C168" s="177"/>
      <c r="D168" s="177"/>
      <c r="E168" s="177"/>
      <c r="F168" s="177"/>
      <c r="G168" s="177"/>
      <c r="H168" s="177"/>
      <c r="I168" s="177"/>
      <c r="J168" s="177"/>
      <c r="K168" s="177"/>
      <c r="L168" s="178"/>
      <c r="N168" s="176" t="s">
        <v>2</v>
      </c>
      <c r="O168" s="177" t="s">
        <v>2</v>
      </c>
      <c r="P168" s="177"/>
      <c r="Q168" s="177"/>
      <c r="R168" s="177"/>
      <c r="S168" s="177"/>
      <c r="T168" s="177"/>
      <c r="U168" s="177"/>
      <c r="V168" s="177"/>
      <c r="W168" s="177"/>
      <c r="X168" s="177"/>
      <c r="Y168" s="178"/>
      <c r="AA168" s="176" t="s">
        <v>706</v>
      </c>
      <c r="AB168" s="177" t="s">
        <v>706</v>
      </c>
      <c r="AC168" s="177"/>
      <c r="AD168" s="177"/>
      <c r="AE168" s="177"/>
      <c r="AF168" s="177"/>
      <c r="AG168" s="177"/>
      <c r="AH168" s="177"/>
      <c r="AI168" s="177"/>
      <c r="AJ168" s="177"/>
      <c r="AK168" s="177"/>
      <c r="AL168" s="178"/>
      <c r="AN168" s="176" t="s">
        <v>706</v>
      </c>
      <c r="AO168" s="177" t="s">
        <v>706</v>
      </c>
      <c r="AP168" s="177"/>
      <c r="AQ168" s="177"/>
      <c r="AR168" s="177"/>
      <c r="AS168" s="177"/>
      <c r="AT168" s="177"/>
      <c r="AU168" s="177"/>
      <c r="AV168" s="177"/>
      <c r="AW168" s="177"/>
      <c r="AX168" s="177"/>
      <c r="AY168" s="178"/>
      <c r="BA168" s="176" t="s">
        <v>2</v>
      </c>
      <c r="BB168" s="177" t="s">
        <v>2</v>
      </c>
      <c r="BC168" s="177"/>
      <c r="BD168" s="177"/>
      <c r="BE168" s="177"/>
      <c r="BF168" s="177"/>
      <c r="BG168" s="177"/>
      <c r="BH168" s="177"/>
      <c r="BI168" s="177"/>
      <c r="BJ168" s="177"/>
      <c r="BK168" s="177"/>
      <c r="BL168" s="178"/>
    </row>
    <row r="169" spans="1:64" ht="13.5" customHeight="1">
      <c r="A169" s="176" t="s">
        <v>470</v>
      </c>
      <c r="B169" s="192">
        <f>IF(D169&gt;H169,1,0)+IF(D171&gt;H171,1,0)+IF(D173&gt;H173,1,0)</f>
        <v>2</v>
      </c>
      <c r="C169" s="193"/>
      <c r="D169" s="198">
        <v>21</v>
      </c>
      <c r="E169" s="199"/>
      <c r="F169" s="199" t="s">
        <v>3</v>
      </c>
      <c r="G169" s="199"/>
      <c r="H169" s="199">
        <v>13</v>
      </c>
      <c r="I169" s="202"/>
      <c r="J169" s="192">
        <f>IF(D169&lt;H169,1,0)+IF(D171&lt;H171,1,0)+IF(D173&lt;H173,1,0)</f>
        <v>0</v>
      </c>
      <c r="K169" s="193"/>
      <c r="L169" s="191" t="s">
        <v>491</v>
      </c>
      <c r="N169" s="176" t="s">
        <v>410</v>
      </c>
      <c r="O169" s="192">
        <f>IF(Q169&gt;U169,1,0)+IF(Q171&gt;U171,1,0)+IF(Q173&gt;U173,1,0)</f>
        <v>0</v>
      </c>
      <c r="P169" s="193"/>
      <c r="Q169" s="198">
        <v>8</v>
      </c>
      <c r="R169" s="199"/>
      <c r="S169" s="199" t="s">
        <v>3</v>
      </c>
      <c r="T169" s="199"/>
      <c r="U169" s="199">
        <v>21</v>
      </c>
      <c r="V169" s="202"/>
      <c r="W169" s="192">
        <f>IF(Q169&lt;U169,1,0)+IF(Q171&lt;U171,1,0)+IF(Q173&lt;U173,1,0)</f>
        <v>2</v>
      </c>
      <c r="X169" s="193"/>
      <c r="Y169" s="191" t="s">
        <v>70</v>
      </c>
      <c r="AA169" s="176" t="s">
        <v>265</v>
      </c>
      <c r="AB169" s="192">
        <f>IF(AD169&gt;AH169,1,0)+IF(AD171&gt;AH171,1,0)+IF(AD173&gt;AH173,1,0)</f>
        <v>0</v>
      </c>
      <c r="AC169" s="193"/>
      <c r="AD169" s="198">
        <v>7</v>
      </c>
      <c r="AE169" s="199"/>
      <c r="AF169" s="199" t="s">
        <v>696</v>
      </c>
      <c r="AG169" s="199"/>
      <c r="AH169" s="199">
        <v>21</v>
      </c>
      <c r="AI169" s="202"/>
      <c r="AJ169" s="192">
        <f>IF(AD169&lt;AH169,1,0)+IF(AD171&lt;AH171,1,0)+IF(AD173&lt;AH173,1,0)</f>
        <v>2</v>
      </c>
      <c r="AK169" s="193"/>
      <c r="AL169" s="191" t="s">
        <v>77</v>
      </c>
      <c r="AN169" s="176" t="s">
        <v>405</v>
      </c>
      <c r="AO169" s="192">
        <f>IF(AQ169&gt;AU169,1,0)+IF(AQ171&gt;AU171,1,0)+IF(AQ173&gt;AU173,1,0)</f>
        <v>1</v>
      </c>
      <c r="AP169" s="193"/>
      <c r="AQ169" s="198">
        <v>15</v>
      </c>
      <c r="AR169" s="199"/>
      <c r="AS169" s="199" t="s">
        <v>696</v>
      </c>
      <c r="AT169" s="199"/>
      <c r="AU169" s="199">
        <v>21</v>
      </c>
      <c r="AV169" s="202"/>
      <c r="AW169" s="192">
        <f>IF(AQ169&lt;AU169,1,0)+IF(AQ171&lt;AU171,1,0)+IF(AQ173&lt;AU173,1,0)</f>
        <v>2</v>
      </c>
      <c r="AX169" s="193"/>
      <c r="AY169" s="191" t="s">
        <v>739</v>
      </c>
      <c r="BA169" s="176" t="s">
        <v>428</v>
      </c>
      <c r="BB169" s="192">
        <f>IF(BD169&gt;BH169,1,0)+IF(BD171&gt;BH171,1,0)+IF(BD173&gt;BH173,1,0)</f>
        <v>1</v>
      </c>
      <c r="BC169" s="193"/>
      <c r="BD169" s="198">
        <v>21</v>
      </c>
      <c r="BE169" s="199"/>
      <c r="BF169" s="199" t="s">
        <v>3</v>
      </c>
      <c r="BG169" s="199"/>
      <c r="BH169" s="199">
        <v>17</v>
      </c>
      <c r="BI169" s="202"/>
      <c r="BJ169" s="192">
        <f>IF(BD169&lt;BH169,1,0)+IF(BD171&lt;BH171,1,0)+IF(BD173&lt;BH173,1,0)</f>
        <v>2</v>
      </c>
      <c r="BK169" s="193"/>
      <c r="BL169" s="191" t="s">
        <v>567</v>
      </c>
    </row>
    <row r="170" spans="1:64" ht="13.5" customHeight="1">
      <c r="A170" s="172"/>
      <c r="B170" s="194"/>
      <c r="C170" s="195"/>
      <c r="D170" s="175"/>
      <c r="E170" s="174"/>
      <c r="F170" s="174"/>
      <c r="G170" s="174"/>
      <c r="H170" s="174"/>
      <c r="I170" s="180"/>
      <c r="J170" s="194"/>
      <c r="K170" s="195"/>
      <c r="L170" s="184"/>
      <c r="N170" s="172"/>
      <c r="O170" s="194"/>
      <c r="P170" s="195"/>
      <c r="Q170" s="175"/>
      <c r="R170" s="174"/>
      <c r="S170" s="174"/>
      <c r="T170" s="174"/>
      <c r="U170" s="174"/>
      <c r="V170" s="180"/>
      <c r="W170" s="194"/>
      <c r="X170" s="195"/>
      <c r="Y170" s="184"/>
      <c r="AA170" s="172"/>
      <c r="AB170" s="194"/>
      <c r="AC170" s="195"/>
      <c r="AD170" s="175"/>
      <c r="AE170" s="174"/>
      <c r="AF170" s="174"/>
      <c r="AG170" s="174"/>
      <c r="AH170" s="174"/>
      <c r="AI170" s="180"/>
      <c r="AJ170" s="194"/>
      <c r="AK170" s="195"/>
      <c r="AL170" s="184"/>
      <c r="AN170" s="172"/>
      <c r="AO170" s="194"/>
      <c r="AP170" s="195"/>
      <c r="AQ170" s="175"/>
      <c r="AR170" s="174"/>
      <c r="AS170" s="174"/>
      <c r="AT170" s="174"/>
      <c r="AU170" s="174"/>
      <c r="AV170" s="180"/>
      <c r="AW170" s="194"/>
      <c r="AX170" s="195"/>
      <c r="AY170" s="184"/>
      <c r="BA170" s="172"/>
      <c r="BB170" s="194"/>
      <c r="BC170" s="195"/>
      <c r="BD170" s="175"/>
      <c r="BE170" s="174"/>
      <c r="BF170" s="174"/>
      <c r="BG170" s="174"/>
      <c r="BH170" s="174"/>
      <c r="BI170" s="180"/>
      <c r="BJ170" s="194"/>
      <c r="BK170" s="195"/>
      <c r="BL170" s="184"/>
    </row>
    <row r="171" spans="1:64" ht="13.5" customHeight="1">
      <c r="A171" s="172"/>
      <c r="B171" s="194"/>
      <c r="C171" s="195"/>
      <c r="D171" s="175">
        <v>21</v>
      </c>
      <c r="E171" s="174"/>
      <c r="F171" s="174" t="s">
        <v>3</v>
      </c>
      <c r="G171" s="174"/>
      <c r="H171" s="174">
        <v>16</v>
      </c>
      <c r="I171" s="180"/>
      <c r="J171" s="194"/>
      <c r="K171" s="195"/>
      <c r="L171" s="184"/>
      <c r="N171" s="172"/>
      <c r="O171" s="194"/>
      <c r="P171" s="195"/>
      <c r="Q171" s="175">
        <v>18</v>
      </c>
      <c r="R171" s="174"/>
      <c r="S171" s="174" t="s">
        <v>3</v>
      </c>
      <c r="T171" s="174"/>
      <c r="U171" s="174">
        <v>21</v>
      </c>
      <c r="V171" s="180"/>
      <c r="W171" s="194"/>
      <c r="X171" s="195"/>
      <c r="Y171" s="184"/>
      <c r="AA171" s="172"/>
      <c r="AB171" s="194"/>
      <c r="AC171" s="195"/>
      <c r="AD171" s="175">
        <v>4</v>
      </c>
      <c r="AE171" s="174"/>
      <c r="AF171" s="174" t="s">
        <v>696</v>
      </c>
      <c r="AG171" s="174"/>
      <c r="AH171" s="174">
        <v>21</v>
      </c>
      <c r="AI171" s="180"/>
      <c r="AJ171" s="194"/>
      <c r="AK171" s="195"/>
      <c r="AL171" s="184"/>
      <c r="AN171" s="172"/>
      <c r="AO171" s="194"/>
      <c r="AP171" s="195"/>
      <c r="AQ171" s="175">
        <v>21</v>
      </c>
      <c r="AR171" s="174"/>
      <c r="AS171" s="174" t="s">
        <v>696</v>
      </c>
      <c r="AT171" s="174"/>
      <c r="AU171" s="174">
        <v>19</v>
      </c>
      <c r="AV171" s="180"/>
      <c r="AW171" s="194"/>
      <c r="AX171" s="195"/>
      <c r="AY171" s="184"/>
      <c r="BA171" s="172"/>
      <c r="BB171" s="194"/>
      <c r="BC171" s="195"/>
      <c r="BD171" s="175">
        <v>16</v>
      </c>
      <c r="BE171" s="174"/>
      <c r="BF171" s="174" t="s">
        <v>3</v>
      </c>
      <c r="BG171" s="174"/>
      <c r="BH171" s="174">
        <v>21</v>
      </c>
      <c r="BI171" s="180"/>
      <c r="BJ171" s="194"/>
      <c r="BK171" s="195"/>
      <c r="BL171" s="184"/>
    </row>
    <row r="172" spans="1:64" ht="13.5" customHeight="1">
      <c r="A172" s="172" t="s">
        <v>471</v>
      </c>
      <c r="B172" s="194"/>
      <c r="C172" s="195"/>
      <c r="D172" s="175"/>
      <c r="E172" s="174"/>
      <c r="F172" s="174"/>
      <c r="G172" s="174"/>
      <c r="H172" s="174"/>
      <c r="I172" s="180"/>
      <c r="J172" s="194"/>
      <c r="K172" s="195"/>
      <c r="L172" s="184" t="s">
        <v>492</v>
      </c>
      <c r="N172" s="172" t="s">
        <v>411</v>
      </c>
      <c r="O172" s="194"/>
      <c r="P172" s="195"/>
      <c r="Q172" s="175"/>
      <c r="R172" s="174"/>
      <c r="S172" s="174"/>
      <c r="T172" s="174"/>
      <c r="U172" s="174"/>
      <c r="V172" s="180"/>
      <c r="W172" s="194"/>
      <c r="X172" s="195"/>
      <c r="Y172" s="184" t="s">
        <v>73</v>
      </c>
      <c r="AA172" s="172" t="s">
        <v>266</v>
      </c>
      <c r="AB172" s="194"/>
      <c r="AC172" s="195"/>
      <c r="AD172" s="175"/>
      <c r="AE172" s="174"/>
      <c r="AF172" s="174"/>
      <c r="AG172" s="174"/>
      <c r="AH172" s="174"/>
      <c r="AI172" s="180"/>
      <c r="AJ172" s="194"/>
      <c r="AK172" s="195"/>
      <c r="AL172" s="184" t="s">
        <v>80</v>
      </c>
      <c r="AN172" s="172" t="s">
        <v>403</v>
      </c>
      <c r="AO172" s="194"/>
      <c r="AP172" s="195"/>
      <c r="AQ172" s="175"/>
      <c r="AR172" s="174"/>
      <c r="AS172" s="174"/>
      <c r="AT172" s="174"/>
      <c r="AU172" s="174"/>
      <c r="AV172" s="180"/>
      <c r="AW172" s="194"/>
      <c r="AX172" s="195"/>
      <c r="AY172" s="184" t="s">
        <v>740</v>
      </c>
      <c r="BA172" s="172" t="s">
        <v>429</v>
      </c>
      <c r="BB172" s="194"/>
      <c r="BC172" s="195"/>
      <c r="BD172" s="175"/>
      <c r="BE172" s="174"/>
      <c r="BF172" s="174"/>
      <c r="BG172" s="174"/>
      <c r="BH172" s="174"/>
      <c r="BI172" s="180"/>
      <c r="BJ172" s="194"/>
      <c r="BK172" s="195"/>
      <c r="BL172" s="184" t="s">
        <v>568</v>
      </c>
    </row>
    <row r="173" spans="1:64" ht="13.5" customHeight="1">
      <c r="A173" s="172"/>
      <c r="B173" s="194"/>
      <c r="C173" s="195"/>
      <c r="D173" s="175"/>
      <c r="E173" s="174"/>
      <c r="F173" s="174" t="s">
        <v>3</v>
      </c>
      <c r="G173" s="174"/>
      <c r="H173" s="174"/>
      <c r="I173" s="180"/>
      <c r="J173" s="194"/>
      <c r="K173" s="195"/>
      <c r="L173" s="184"/>
      <c r="N173" s="172"/>
      <c r="O173" s="194"/>
      <c r="P173" s="195"/>
      <c r="Q173" s="175"/>
      <c r="R173" s="174"/>
      <c r="S173" s="174" t="s">
        <v>3</v>
      </c>
      <c r="T173" s="174"/>
      <c r="U173" s="174"/>
      <c r="V173" s="180"/>
      <c r="W173" s="194"/>
      <c r="X173" s="195"/>
      <c r="Y173" s="184"/>
      <c r="AA173" s="172"/>
      <c r="AB173" s="194"/>
      <c r="AC173" s="195"/>
      <c r="AD173" s="175"/>
      <c r="AE173" s="174"/>
      <c r="AF173" s="174" t="s">
        <v>696</v>
      </c>
      <c r="AG173" s="174"/>
      <c r="AH173" s="174"/>
      <c r="AI173" s="180"/>
      <c r="AJ173" s="194"/>
      <c r="AK173" s="195"/>
      <c r="AL173" s="184"/>
      <c r="AN173" s="172"/>
      <c r="AO173" s="194"/>
      <c r="AP173" s="195"/>
      <c r="AQ173" s="175">
        <v>14</v>
      </c>
      <c r="AR173" s="174"/>
      <c r="AS173" s="174" t="s">
        <v>696</v>
      </c>
      <c r="AT173" s="174"/>
      <c r="AU173" s="174">
        <v>21</v>
      </c>
      <c r="AV173" s="180"/>
      <c r="AW173" s="194"/>
      <c r="AX173" s="195"/>
      <c r="AY173" s="184"/>
      <c r="BA173" s="172"/>
      <c r="BB173" s="194"/>
      <c r="BC173" s="195"/>
      <c r="BD173" s="175">
        <v>16</v>
      </c>
      <c r="BE173" s="174"/>
      <c r="BF173" s="174" t="s">
        <v>3</v>
      </c>
      <c r="BG173" s="174"/>
      <c r="BH173" s="174">
        <v>21</v>
      </c>
      <c r="BI173" s="180"/>
      <c r="BJ173" s="194"/>
      <c r="BK173" s="195"/>
      <c r="BL173" s="184"/>
    </row>
    <row r="174" spans="1:64" ht="14.25" customHeight="1" thickBot="1">
      <c r="A174" s="190"/>
      <c r="B174" s="200"/>
      <c r="C174" s="201"/>
      <c r="D174" s="188"/>
      <c r="E174" s="186"/>
      <c r="F174" s="186"/>
      <c r="G174" s="186"/>
      <c r="H174" s="186"/>
      <c r="I174" s="187"/>
      <c r="J174" s="200"/>
      <c r="K174" s="201"/>
      <c r="L174" s="189"/>
      <c r="N174" s="190"/>
      <c r="O174" s="200"/>
      <c r="P174" s="201"/>
      <c r="Q174" s="188"/>
      <c r="R174" s="186"/>
      <c r="S174" s="186"/>
      <c r="T174" s="186"/>
      <c r="U174" s="186"/>
      <c r="V174" s="187"/>
      <c r="W174" s="200"/>
      <c r="X174" s="201"/>
      <c r="Y174" s="189"/>
      <c r="AA174" s="190"/>
      <c r="AB174" s="200"/>
      <c r="AC174" s="201"/>
      <c r="AD174" s="188"/>
      <c r="AE174" s="186"/>
      <c r="AF174" s="186"/>
      <c r="AG174" s="186"/>
      <c r="AH174" s="186"/>
      <c r="AI174" s="187"/>
      <c r="AJ174" s="200"/>
      <c r="AK174" s="201"/>
      <c r="AL174" s="189"/>
      <c r="AN174" s="190"/>
      <c r="AO174" s="200"/>
      <c r="AP174" s="201"/>
      <c r="AQ174" s="188"/>
      <c r="AR174" s="186"/>
      <c r="AS174" s="186"/>
      <c r="AT174" s="186"/>
      <c r="AU174" s="186"/>
      <c r="AV174" s="187"/>
      <c r="AW174" s="200"/>
      <c r="AX174" s="201"/>
      <c r="AY174" s="189"/>
      <c r="BA174" s="190"/>
      <c r="BB174" s="200"/>
      <c r="BC174" s="201"/>
      <c r="BD174" s="188"/>
      <c r="BE174" s="186"/>
      <c r="BF174" s="186"/>
      <c r="BG174" s="186"/>
      <c r="BH174" s="186"/>
      <c r="BI174" s="187"/>
      <c r="BJ174" s="200"/>
      <c r="BK174" s="201"/>
      <c r="BL174" s="189"/>
    </row>
    <row r="175" spans="1:53" ht="13.5" customHeight="1">
      <c r="A175" s="9"/>
      <c r="N175" s="9"/>
      <c r="AA175" s="9"/>
      <c r="AN175" s="9"/>
      <c r="BA175" s="9"/>
    </row>
    <row r="176" spans="1:64" ht="15" thickBot="1">
      <c r="A176" s="179" t="str">
        <f>"1部　試合番号"&amp;ROUNDUP(ROW()/25,0)</f>
        <v>1部　試合番号8</v>
      </c>
      <c r="B176" s="179"/>
      <c r="C176" s="179"/>
      <c r="D176" s="179"/>
      <c r="E176" s="179"/>
      <c r="F176" s="179"/>
      <c r="G176" s="179"/>
      <c r="H176" s="179"/>
      <c r="I176" s="179"/>
      <c r="J176" s="179"/>
      <c r="K176" s="179"/>
      <c r="L176" s="179"/>
      <c r="N176" s="179" t="str">
        <f>"２部　試合番号"&amp;ROUNDUP(ROW()/25,0)</f>
        <v>２部　試合番号8</v>
      </c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AA176" s="179" t="str">
        <f>"３部　試合番号"&amp;ROUNDUP(ROW()/25,0)</f>
        <v>３部　試合番号8</v>
      </c>
      <c r="AB176" s="179"/>
      <c r="AC176" s="179"/>
      <c r="AD176" s="179"/>
      <c r="AE176" s="179"/>
      <c r="AF176" s="179"/>
      <c r="AG176" s="179"/>
      <c r="AH176" s="179"/>
      <c r="AI176" s="179"/>
      <c r="AJ176" s="179"/>
      <c r="AK176" s="179"/>
      <c r="AL176" s="179"/>
      <c r="AN176" s="179" t="str">
        <f>"４部　試合番号"&amp;ROUNDUP(ROW()/25,0)</f>
        <v>４部　試合番号8</v>
      </c>
      <c r="AO176" s="179"/>
      <c r="AP176" s="179"/>
      <c r="AQ176" s="179"/>
      <c r="AR176" s="179"/>
      <c r="AS176" s="179"/>
      <c r="AT176" s="179"/>
      <c r="AU176" s="179"/>
      <c r="AV176" s="179"/>
      <c r="AW176" s="179"/>
      <c r="AX176" s="179"/>
      <c r="AY176" s="179"/>
      <c r="BA176" s="179" t="str">
        <f>"５部　試合番号"&amp;ROUNDUP(ROW()/25,0)</f>
        <v>５部　試合番号8</v>
      </c>
      <c r="BB176" s="179"/>
      <c r="BC176" s="179"/>
      <c r="BD176" s="179"/>
      <c r="BE176" s="179"/>
      <c r="BF176" s="179"/>
      <c r="BG176" s="179"/>
      <c r="BH176" s="179"/>
      <c r="BI176" s="179"/>
      <c r="BJ176" s="179"/>
      <c r="BK176" s="179"/>
      <c r="BL176" s="179"/>
    </row>
    <row r="177" spans="1:64" ht="14.25" customHeight="1">
      <c r="A177" s="83" t="s">
        <v>483</v>
      </c>
      <c r="B177" s="203">
        <f>IF(B180&gt;J180,1)+IF(B187&gt;J187,1)+IF(B194&gt;J194,1)</f>
        <v>2</v>
      </c>
      <c r="C177" s="204"/>
      <c r="D177" s="204"/>
      <c r="E177" s="204"/>
      <c r="F177" s="204" t="s">
        <v>3</v>
      </c>
      <c r="G177" s="204"/>
      <c r="H177" s="204">
        <f>IF(B180&lt;J180,1)+IF(B187&lt;J187,1)+IF(B194&lt;J194,1)</f>
        <v>1</v>
      </c>
      <c r="I177" s="204"/>
      <c r="J177" s="204"/>
      <c r="K177" s="207"/>
      <c r="L177" s="84" t="s">
        <v>406</v>
      </c>
      <c r="N177" s="83" t="s">
        <v>343</v>
      </c>
      <c r="O177" s="203">
        <f>IF(O180&gt;W180,1)+IF(O187&gt;W187,1)+IF(O194&gt;W194,1)</f>
        <v>3</v>
      </c>
      <c r="P177" s="204"/>
      <c r="Q177" s="204"/>
      <c r="R177" s="204"/>
      <c r="S177" s="204" t="s">
        <v>3</v>
      </c>
      <c r="T177" s="204"/>
      <c r="U177" s="204">
        <f>IF(O180&lt;W180,1)+IF(O187&lt;W187,1)+IF(O194&lt;W194,1)</f>
        <v>0</v>
      </c>
      <c r="V177" s="204"/>
      <c r="W177" s="204"/>
      <c r="X177" s="207"/>
      <c r="Y177" s="84" t="s">
        <v>526</v>
      </c>
      <c r="AA177" s="83" t="s">
        <v>170</v>
      </c>
      <c r="AB177" s="203">
        <f>IF(AB180&gt;AJ180,1)+IF(AB187&gt;AJ187,1)+IF(AB194&gt;AJ194,1)</f>
        <v>2</v>
      </c>
      <c r="AC177" s="204"/>
      <c r="AD177" s="204"/>
      <c r="AE177" s="204"/>
      <c r="AF177" s="204" t="s">
        <v>696</v>
      </c>
      <c r="AG177" s="204"/>
      <c r="AH177" s="204">
        <f>IF(AB180&lt;AJ180,1)+IF(AB187&lt;AJ187,1)+IF(AB194&lt;AJ194,1)</f>
        <v>1</v>
      </c>
      <c r="AI177" s="204"/>
      <c r="AJ177" s="204"/>
      <c r="AK177" s="207"/>
      <c r="AL177" s="84" t="s">
        <v>741</v>
      </c>
      <c r="AN177" s="83" t="s">
        <v>712</v>
      </c>
      <c r="AO177" s="203">
        <f>IF(AO180&gt;AW180,1)+IF(AO187&gt;AW187,1)+IF(AO194&gt;AW194,1)</f>
        <v>3</v>
      </c>
      <c r="AP177" s="204"/>
      <c r="AQ177" s="204"/>
      <c r="AR177" s="204"/>
      <c r="AS177" s="204" t="s">
        <v>696</v>
      </c>
      <c r="AT177" s="204"/>
      <c r="AU177" s="204">
        <f>IF(AO180&lt;AW180,1)+IF(AO187&lt;AW187,1)+IF(AO194&lt;AW194,1)</f>
        <v>0</v>
      </c>
      <c r="AV177" s="204"/>
      <c r="AW177" s="204"/>
      <c r="AX177" s="207"/>
      <c r="AY177" s="84" t="s">
        <v>216</v>
      </c>
      <c r="BA177" s="83" t="s">
        <v>216</v>
      </c>
      <c r="BB177" s="203">
        <f>IF(BB180&gt;BJ180,1)+IF(BB187&gt;BJ187,1)+IF(BB194&gt;BJ194,1)</f>
        <v>3</v>
      </c>
      <c r="BC177" s="204"/>
      <c r="BD177" s="204"/>
      <c r="BE177" s="204"/>
      <c r="BF177" s="204" t="s">
        <v>3</v>
      </c>
      <c r="BG177" s="204"/>
      <c r="BH177" s="204">
        <f>IF(BB180&lt;BJ180,1)+IF(BB187&lt;BJ187,1)+IF(BB194&lt;BJ194,1)</f>
        <v>0</v>
      </c>
      <c r="BI177" s="204"/>
      <c r="BJ177" s="204"/>
      <c r="BK177" s="207"/>
      <c r="BL177" s="84" t="s">
        <v>281</v>
      </c>
    </row>
    <row r="178" spans="1:64" ht="14.25" customHeight="1">
      <c r="A178" s="85" t="s">
        <v>239</v>
      </c>
      <c r="B178" s="205"/>
      <c r="C178" s="206"/>
      <c r="D178" s="206"/>
      <c r="E178" s="206"/>
      <c r="F178" s="206"/>
      <c r="G178" s="206"/>
      <c r="H178" s="206"/>
      <c r="I178" s="206"/>
      <c r="J178" s="206"/>
      <c r="K178" s="208"/>
      <c r="L178" s="86" t="s">
        <v>231</v>
      </c>
      <c r="N178" s="85" t="s">
        <v>231</v>
      </c>
      <c r="O178" s="205"/>
      <c r="P178" s="206"/>
      <c r="Q178" s="206"/>
      <c r="R178" s="206"/>
      <c r="S178" s="206"/>
      <c r="T178" s="206"/>
      <c r="U178" s="206"/>
      <c r="V178" s="206"/>
      <c r="W178" s="206"/>
      <c r="X178" s="208"/>
      <c r="Y178" s="86" t="s">
        <v>506</v>
      </c>
      <c r="AA178" s="85" t="s">
        <v>239</v>
      </c>
      <c r="AB178" s="205"/>
      <c r="AC178" s="206"/>
      <c r="AD178" s="206"/>
      <c r="AE178" s="206"/>
      <c r="AF178" s="206"/>
      <c r="AG178" s="206"/>
      <c r="AH178" s="206"/>
      <c r="AI178" s="206"/>
      <c r="AJ178" s="206"/>
      <c r="AK178" s="208"/>
      <c r="AL178" s="86" t="s">
        <v>506</v>
      </c>
      <c r="AN178" s="85" t="s">
        <v>231</v>
      </c>
      <c r="AO178" s="205"/>
      <c r="AP178" s="206"/>
      <c r="AQ178" s="206"/>
      <c r="AR178" s="206"/>
      <c r="AS178" s="206"/>
      <c r="AT178" s="206"/>
      <c r="AU178" s="206"/>
      <c r="AV178" s="206"/>
      <c r="AW178" s="206"/>
      <c r="AX178" s="208"/>
      <c r="AY178" s="86" t="s">
        <v>399</v>
      </c>
      <c r="BA178" s="85" t="s">
        <v>399</v>
      </c>
      <c r="BB178" s="205"/>
      <c r="BC178" s="206"/>
      <c r="BD178" s="206"/>
      <c r="BE178" s="206"/>
      <c r="BF178" s="206"/>
      <c r="BG178" s="206"/>
      <c r="BH178" s="206"/>
      <c r="BI178" s="206"/>
      <c r="BJ178" s="206"/>
      <c r="BK178" s="208"/>
      <c r="BL178" s="86" t="s">
        <v>231</v>
      </c>
    </row>
    <row r="179" spans="1:64" ht="14.25">
      <c r="A179" s="176" t="s">
        <v>0</v>
      </c>
      <c r="B179" s="177"/>
      <c r="C179" s="177"/>
      <c r="D179" s="177"/>
      <c r="E179" s="177"/>
      <c r="F179" s="177"/>
      <c r="G179" s="177"/>
      <c r="H179" s="177"/>
      <c r="I179" s="177"/>
      <c r="J179" s="177"/>
      <c r="K179" s="177"/>
      <c r="L179" s="178"/>
      <c r="N179" s="176" t="s">
        <v>0</v>
      </c>
      <c r="O179" s="177"/>
      <c r="P179" s="177"/>
      <c r="Q179" s="177"/>
      <c r="R179" s="177"/>
      <c r="S179" s="177"/>
      <c r="T179" s="177"/>
      <c r="U179" s="177"/>
      <c r="V179" s="177"/>
      <c r="W179" s="177"/>
      <c r="X179" s="177"/>
      <c r="Y179" s="178"/>
      <c r="AA179" s="176" t="s">
        <v>695</v>
      </c>
      <c r="AB179" s="177"/>
      <c r="AC179" s="177"/>
      <c r="AD179" s="177"/>
      <c r="AE179" s="177"/>
      <c r="AF179" s="177"/>
      <c r="AG179" s="177"/>
      <c r="AH179" s="177"/>
      <c r="AI179" s="177"/>
      <c r="AJ179" s="177"/>
      <c r="AK179" s="177"/>
      <c r="AL179" s="178"/>
      <c r="AN179" s="176" t="s">
        <v>695</v>
      </c>
      <c r="AO179" s="177"/>
      <c r="AP179" s="177"/>
      <c r="AQ179" s="177"/>
      <c r="AR179" s="177"/>
      <c r="AS179" s="177"/>
      <c r="AT179" s="177"/>
      <c r="AU179" s="177"/>
      <c r="AV179" s="177"/>
      <c r="AW179" s="177"/>
      <c r="AX179" s="177"/>
      <c r="AY179" s="178"/>
      <c r="BA179" s="176" t="s">
        <v>0</v>
      </c>
      <c r="BB179" s="177"/>
      <c r="BC179" s="177"/>
      <c r="BD179" s="177"/>
      <c r="BE179" s="177"/>
      <c r="BF179" s="177"/>
      <c r="BG179" s="177"/>
      <c r="BH179" s="177"/>
      <c r="BI179" s="177"/>
      <c r="BJ179" s="177"/>
      <c r="BK179" s="177"/>
      <c r="BL179" s="178"/>
    </row>
    <row r="180" spans="1:64" ht="13.5" customHeight="1">
      <c r="A180" s="176" t="s">
        <v>66</v>
      </c>
      <c r="B180" s="192">
        <f>IF(D180&gt;H180,1,0)+IF(D182&gt;H182,1,0)+IF(D184&gt;H184,1,0)</f>
        <v>2</v>
      </c>
      <c r="C180" s="193"/>
      <c r="D180" s="198">
        <v>18</v>
      </c>
      <c r="E180" s="199"/>
      <c r="F180" s="199" t="s">
        <v>3</v>
      </c>
      <c r="G180" s="199"/>
      <c r="H180" s="199">
        <v>21</v>
      </c>
      <c r="I180" s="202"/>
      <c r="J180" s="192">
        <f>IF(D180&lt;H180,1,0)+IF(D182&lt;H182,1,0)+IF(D184&lt;H184,1,0)</f>
        <v>1</v>
      </c>
      <c r="K180" s="193"/>
      <c r="L180" s="191" t="s">
        <v>551</v>
      </c>
      <c r="N180" s="176" t="s">
        <v>346</v>
      </c>
      <c r="O180" s="192">
        <f>IF(Q180&gt;U180,1,0)+IF(Q182&gt;U182,1,0)+IF(Q184&gt;U184,1,0)</f>
        <v>2</v>
      </c>
      <c r="P180" s="193"/>
      <c r="Q180" s="198">
        <v>21</v>
      </c>
      <c r="R180" s="199"/>
      <c r="S180" s="199" t="s">
        <v>3</v>
      </c>
      <c r="T180" s="199"/>
      <c r="U180" s="199">
        <v>6</v>
      </c>
      <c r="V180" s="202"/>
      <c r="W180" s="192">
        <f>IF(Q180&lt;U180,1,0)+IF(Q182&lt;U182,1,0)+IF(Q184&lt;U184,1,0)</f>
        <v>0</v>
      </c>
      <c r="X180" s="193"/>
      <c r="Y180" s="191" t="s">
        <v>527</v>
      </c>
      <c r="AA180" s="176" t="s">
        <v>277</v>
      </c>
      <c r="AB180" s="192">
        <f>IF(AD180&gt;AH180,1,0)+IF(AD182&gt;AH182,1,0)+IF(AD184&gt;AH184,1,0)</f>
        <v>1</v>
      </c>
      <c r="AC180" s="193"/>
      <c r="AD180" s="198">
        <v>21</v>
      </c>
      <c r="AE180" s="199"/>
      <c r="AF180" s="199" t="s">
        <v>696</v>
      </c>
      <c r="AG180" s="199"/>
      <c r="AH180" s="199">
        <v>13</v>
      </c>
      <c r="AI180" s="202"/>
      <c r="AJ180" s="192">
        <f>IF(AD180&lt;AH180,1,0)+IF(AD182&lt;AH182,1,0)+IF(AD184&lt;AH184,1,0)</f>
        <v>2</v>
      </c>
      <c r="AK180" s="193"/>
      <c r="AL180" s="191" t="s">
        <v>742</v>
      </c>
      <c r="AN180" s="176" t="s">
        <v>713</v>
      </c>
      <c r="AO180" s="192">
        <f>IF(AQ180&gt;AU180,1,0)+IF(AQ182&gt;AU182,1,0)+IF(AQ184&gt;AU184,1,0)</f>
        <v>2</v>
      </c>
      <c r="AP180" s="193"/>
      <c r="AQ180" s="198">
        <v>21</v>
      </c>
      <c r="AR180" s="199"/>
      <c r="AS180" s="199" t="s">
        <v>696</v>
      </c>
      <c r="AT180" s="199"/>
      <c r="AU180" s="199">
        <v>16</v>
      </c>
      <c r="AV180" s="202"/>
      <c r="AW180" s="192">
        <f>IF(AQ180&lt;AU180,1,0)+IF(AQ182&lt;AU182,1,0)+IF(AQ184&lt;AU184,1,0)</f>
        <v>0</v>
      </c>
      <c r="AX180" s="193"/>
      <c r="AY180" s="191" t="s">
        <v>743</v>
      </c>
      <c r="BA180" s="176" t="s">
        <v>440</v>
      </c>
      <c r="BB180" s="192">
        <f>IF(BD180&gt;BH180,1,0)+IF(BD182&gt;BH182,1,0)+IF(BD184&gt;BH184,1,0)</f>
        <v>2</v>
      </c>
      <c r="BC180" s="193"/>
      <c r="BD180" s="198">
        <v>21</v>
      </c>
      <c r="BE180" s="199"/>
      <c r="BF180" s="199" t="s">
        <v>3</v>
      </c>
      <c r="BG180" s="199"/>
      <c r="BH180" s="199">
        <v>10</v>
      </c>
      <c r="BI180" s="202"/>
      <c r="BJ180" s="192">
        <f>IF(BD180&lt;BH180,1,0)+IF(BD182&lt;BH182,1,0)+IF(BD184&lt;BH184,1,0)</f>
        <v>0</v>
      </c>
      <c r="BK180" s="193"/>
      <c r="BL180" s="191" t="s">
        <v>457</v>
      </c>
    </row>
    <row r="181" spans="1:64" ht="13.5" customHeight="1">
      <c r="A181" s="172"/>
      <c r="B181" s="194"/>
      <c r="C181" s="195"/>
      <c r="D181" s="175"/>
      <c r="E181" s="174"/>
      <c r="F181" s="174"/>
      <c r="G181" s="174"/>
      <c r="H181" s="174"/>
      <c r="I181" s="180"/>
      <c r="J181" s="194"/>
      <c r="K181" s="195"/>
      <c r="L181" s="184"/>
      <c r="N181" s="172"/>
      <c r="O181" s="194"/>
      <c r="P181" s="195"/>
      <c r="Q181" s="175"/>
      <c r="R181" s="174"/>
      <c r="S181" s="174"/>
      <c r="T181" s="174"/>
      <c r="U181" s="174"/>
      <c r="V181" s="180"/>
      <c r="W181" s="194"/>
      <c r="X181" s="195"/>
      <c r="Y181" s="184"/>
      <c r="AA181" s="172"/>
      <c r="AB181" s="194"/>
      <c r="AC181" s="195"/>
      <c r="AD181" s="175"/>
      <c r="AE181" s="174"/>
      <c r="AF181" s="174"/>
      <c r="AG181" s="174"/>
      <c r="AH181" s="174"/>
      <c r="AI181" s="180"/>
      <c r="AJ181" s="194"/>
      <c r="AK181" s="195"/>
      <c r="AL181" s="184"/>
      <c r="AN181" s="172"/>
      <c r="AO181" s="194"/>
      <c r="AP181" s="195"/>
      <c r="AQ181" s="175"/>
      <c r="AR181" s="174"/>
      <c r="AS181" s="174"/>
      <c r="AT181" s="174"/>
      <c r="AU181" s="174"/>
      <c r="AV181" s="180"/>
      <c r="AW181" s="194"/>
      <c r="AX181" s="195"/>
      <c r="AY181" s="184"/>
      <c r="BA181" s="172"/>
      <c r="BB181" s="194"/>
      <c r="BC181" s="195"/>
      <c r="BD181" s="175"/>
      <c r="BE181" s="174"/>
      <c r="BF181" s="174"/>
      <c r="BG181" s="174"/>
      <c r="BH181" s="174"/>
      <c r="BI181" s="180"/>
      <c r="BJ181" s="194"/>
      <c r="BK181" s="195"/>
      <c r="BL181" s="184"/>
    </row>
    <row r="182" spans="1:64" ht="13.5" customHeight="1">
      <c r="A182" s="172"/>
      <c r="B182" s="194"/>
      <c r="C182" s="195"/>
      <c r="D182" s="175">
        <v>21</v>
      </c>
      <c r="E182" s="174"/>
      <c r="F182" s="174" t="s">
        <v>3</v>
      </c>
      <c r="G182" s="174"/>
      <c r="H182" s="174">
        <v>14</v>
      </c>
      <c r="I182" s="180"/>
      <c r="J182" s="194"/>
      <c r="K182" s="195"/>
      <c r="L182" s="184"/>
      <c r="N182" s="172"/>
      <c r="O182" s="194"/>
      <c r="P182" s="195"/>
      <c r="Q182" s="175">
        <v>21</v>
      </c>
      <c r="R182" s="174"/>
      <c r="S182" s="174" t="s">
        <v>3</v>
      </c>
      <c r="T182" s="174"/>
      <c r="U182" s="174">
        <v>6</v>
      </c>
      <c r="V182" s="180"/>
      <c r="W182" s="194"/>
      <c r="X182" s="195"/>
      <c r="Y182" s="184"/>
      <c r="AA182" s="172"/>
      <c r="AB182" s="194"/>
      <c r="AC182" s="195"/>
      <c r="AD182" s="175">
        <v>11</v>
      </c>
      <c r="AE182" s="174"/>
      <c r="AF182" s="174" t="s">
        <v>696</v>
      </c>
      <c r="AG182" s="174"/>
      <c r="AH182" s="174">
        <v>21</v>
      </c>
      <c r="AI182" s="180"/>
      <c r="AJ182" s="194"/>
      <c r="AK182" s="195"/>
      <c r="AL182" s="184"/>
      <c r="AN182" s="172"/>
      <c r="AO182" s="194"/>
      <c r="AP182" s="195"/>
      <c r="AQ182" s="175">
        <v>21</v>
      </c>
      <c r="AR182" s="174"/>
      <c r="AS182" s="174" t="s">
        <v>696</v>
      </c>
      <c r="AT182" s="174"/>
      <c r="AU182" s="174">
        <v>17</v>
      </c>
      <c r="AV182" s="180"/>
      <c r="AW182" s="194"/>
      <c r="AX182" s="195"/>
      <c r="AY182" s="184"/>
      <c r="BA182" s="172"/>
      <c r="BB182" s="194"/>
      <c r="BC182" s="195"/>
      <c r="BD182" s="175">
        <v>21</v>
      </c>
      <c r="BE182" s="174"/>
      <c r="BF182" s="174" t="s">
        <v>3</v>
      </c>
      <c r="BG182" s="174"/>
      <c r="BH182" s="174">
        <v>12</v>
      </c>
      <c r="BI182" s="180"/>
      <c r="BJ182" s="194"/>
      <c r="BK182" s="195"/>
      <c r="BL182" s="184"/>
    </row>
    <row r="183" spans="1:64" ht="13.5" customHeight="1">
      <c r="A183" s="172" t="s">
        <v>69</v>
      </c>
      <c r="B183" s="194"/>
      <c r="C183" s="195"/>
      <c r="D183" s="175"/>
      <c r="E183" s="174"/>
      <c r="F183" s="174"/>
      <c r="G183" s="174"/>
      <c r="H183" s="174"/>
      <c r="I183" s="180"/>
      <c r="J183" s="194"/>
      <c r="K183" s="195"/>
      <c r="L183" s="184" t="s">
        <v>552</v>
      </c>
      <c r="N183" s="172" t="s">
        <v>347</v>
      </c>
      <c r="O183" s="194"/>
      <c r="P183" s="195"/>
      <c r="Q183" s="175"/>
      <c r="R183" s="174"/>
      <c r="S183" s="174"/>
      <c r="T183" s="174"/>
      <c r="U183" s="174"/>
      <c r="V183" s="180"/>
      <c r="W183" s="194"/>
      <c r="X183" s="195"/>
      <c r="Y183" s="184" t="s">
        <v>528</v>
      </c>
      <c r="AA183" s="172" t="s">
        <v>228</v>
      </c>
      <c r="AB183" s="194"/>
      <c r="AC183" s="195"/>
      <c r="AD183" s="175"/>
      <c r="AE183" s="174"/>
      <c r="AF183" s="174"/>
      <c r="AG183" s="174"/>
      <c r="AH183" s="174"/>
      <c r="AI183" s="180"/>
      <c r="AJ183" s="194"/>
      <c r="AK183" s="195"/>
      <c r="AL183" s="184" t="s">
        <v>744</v>
      </c>
      <c r="AN183" s="172" t="s">
        <v>714</v>
      </c>
      <c r="AO183" s="194"/>
      <c r="AP183" s="195"/>
      <c r="AQ183" s="175"/>
      <c r="AR183" s="174"/>
      <c r="AS183" s="174"/>
      <c r="AT183" s="174"/>
      <c r="AU183" s="174"/>
      <c r="AV183" s="180"/>
      <c r="AW183" s="194"/>
      <c r="AX183" s="195"/>
      <c r="AY183" s="184" t="s">
        <v>745</v>
      </c>
      <c r="BA183" s="172" t="s">
        <v>441</v>
      </c>
      <c r="BB183" s="194"/>
      <c r="BC183" s="195"/>
      <c r="BD183" s="175"/>
      <c r="BE183" s="174"/>
      <c r="BF183" s="174"/>
      <c r="BG183" s="174"/>
      <c r="BH183" s="174"/>
      <c r="BI183" s="180"/>
      <c r="BJ183" s="194"/>
      <c r="BK183" s="195"/>
      <c r="BL183" s="184" t="s">
        <v>462</v>
      </c>
    </row>
    <row r="184" spans="1:64" ht="13.5" customHeight="1">
      <c r="A184" s="172"/>
      <c r="B184" s="194"/>
      <c r="C184" s="195"/>
      <c r="D184" s="175">
        <v>21</v>
      </c>
      <c r="E184" s="174"/>
      <c r="F184" s="174" t="s">
        <v>3</v>
      </c>
      <c r="G184" s="174"/>
      <c r="H184" s="174">
        <v>9</v>
      </c>
      <c r="I184" s="180"/>
      <c r="J184" s="194"/>
      <c r="K184" s="195"/>
      <c r="L184" s="184"/>
      <c r="N184" s="172"/>
      <c r="O184" s="194"/>
      <c r="P184" s="195"/>
      <c r="Q184" s="175"/>
      <c r="R184" s="174"/>
      <c r="S184" s="174" t="s">
        <v>3</v>
      </c>
      <c r="T184" s="174"/>
      <c r="U184" s="174"/>
      <c r="V184" s="180"/>
      <c r="W184" s="194"/>
      <c r="X184" s="195"/>
      <c r="Y184" s="184"/>
      <c r="AA184" s="172"/>
      <c r="AB184" s="194"/>
      <c r="AC184" s="195"/>
      <c r="AD184" s="175">
        <v>13</v>
      </c>
      <c r="AE184" s="174"/>
      <c r="AF184" s="174" t="s">
        <v>696</v>
      </c>
      <c r="AG184" s="174"/>
      <c r="AH184" s="174">
        <v>21</v>
      </c>
      <c r="AI184" s="180"/>
      <c r="AJ184" s="194"/>
      <c r="AK184" s="195"/>
      <c r="AL184" s="184"/>
      <c r="AN184" s="172"/>
      <c r="AO184" s="194"/>
      <c r="AP184" s="195"/>
      <c r="AQ184" s="175"/>
      <c r="AR184" s="174"/>
      <c r="AS184" s="174" t="s">
        <v>696</v>
      </c>
      <c r="AT184" s="174"/>
      <c r="AU184" s="174"/>
      <c r="AV184" s="180"/>
      <c r="AW184" s="194"/>
      <c r="AX184" s="195"/>
      <c r="AY184" s="184"/>
      <c r="BA184" s="172"/>
      <c r="BB184" s="194"/>
      <c r="BC184" s="195"/>
      <c r="BD184" s="175"/>
      <c r="BE184" s="174"/>
      <c r="BF184" s="174" t="s">
        <v>3</v>
      </c>
      <c r="BG184" s="174"/>
      <c r="BH184" s="174"/>
      <c r="BI184" s="180"/>
      <c r="BJ184" s="194"/>
      <c r="BK184" s="195"/>
      <c r="BL184" s="184"/>
    </row>
    <row r="185" spans="1:64" ht="13.5" customHeight="1">
      <c r="A185" s="173"/>
      <c r="B185" s="196"/>
      <c r="C185" s="197"/>
      <c r="D185" s="183"/>
      <c r="E185" s="181"/>
      <c r="F185" s="181"/>
      <c r="G185" s="181"/>
      <c r="H185" s="181"/>
      <c r="I185" s="182"/>
      <c r="J185" s="196"/>
      <c r="K185" s="197"/>
      <c r="L185" s="185"/>
      <c r="N185" s="173"/>
      <c r="O185" s="196"/>
      <c r="P185" s="197"/>
      <c r="Q185" s="183"/>
      <c r="R185" s="181"/>
      <c r="S185" s="181"/>
      <c r="T185" s="181"/>
      <c r="U185" s="181"/>
      <c r="V185" s="182"/>
      <c r="W185" s="196"/>
      <c r="X185" s="197"/>
      <c r="Y185" s="185"/>
      <c r="AA185" s="173"/>
      <c r="AB185" s="196"/>
      <c r="AC185" s="197"/>
      <c r="AD185" s="183"/>
      <c r="AE185" s="181"/>
      <c r="AF185" s="181"/>
      <c r="AG185" s="181"/>
      <c r="AH185" s="181"/>
      <c r="AI185" s="182"/>
      <c r="AJ185" s="196"/>
      <c r="AK185" s="197"/>
      <c r="AL185" s="185"/>
      <c r="AN185" s="173"/>
      <c r="AO185" s="196"/>
      <c r="AP185" s="197"/>
      <c r="AQ185" s="183"/>
      <c r="AR185" s="181"/>
      <c r="AS185" s="181"/>
      <c r="AT185" s="181"/>
      <c r="AU185" s="181"/>
      <c r="AV185" s="182"/>
      <c r="AW185" s="196"/>
      <c r="AX185" s="197"/>
      <c r="AY185" s="185"/>
      <c r="BA185" s="173"/>
      <c r="BB185" s="196"/>
      <c r="BC185" s="197"/>
      <c r="BD185" s="183"/>
      <c r="BE185" s="181"/>
      <c r="BF185" s="181"/>
      <c r="BG185" s="181"/>
      <c r="BH185" s="181"/>
      <c r="BI185" s="182"/>
      <c r="BJ185" s="196"/>
      <c r="BK185" s="197"/>
      <c r="BL185" s="185"/>
    </row>
    <row r="186" spans="1:64" ht="14.25">
      <c r="A186" s="176" t="s">
        <v>1</v>
      </c>
      <c r="B186" s="177" t="s">
        <v>1</v>
      </c>
      <c r="C186" s="177"/>
      <c r="D186" s="177"/>
      <c r="E186" s="177"/>
      <c r="F186" s="177"/>
      <c r="G186" s="177"/>
      <c r="H186" s="177"/>
      <c r="I186" s="177"/>
      <c r="J186" s="177"/>
      <c r="K186" s="177"/>
      <c r="L186" s="178"/>
      <c r="N186" s="176" t="s">
        <v>1</v>
      </c>
      <c r="O186" s="177" t="s">
        <v>1</v>
      </c>
      <c r="P186" s="177"/>
      <c r="Q186" s="177"/>
      <c r="R186" s="177"/>
      <c r="S186" s="177"/>
      <c r="T186" s="177"/>
      <c r="U186" s="177"/>
      <c r="V186" s="177"/>
      <c r="W186" s="177"/>
      <c r="X186" s="177"/>
      <c r="Y186" s="178"/>
      <c r="AA186" s="176" t="s">
        <v>701</v>
      </c>
      <c r="AB186" s="177" t="s">
        <v>701</v>
      </c>
      <c r="AC186" s="177"/>
      <c r="AD186" s="177"/>
      <c r="AE186" s="177"/>
      <c r="AF186" s="177"/>
      <c r="AG186" s="177"/>
      <c r="AH186" s="177"/>
      <c r="AI186" s="177"/>
      <c r="AJ186" s="177"/>
      <c r="AK186" s="177"/>
      <c r="AL186" s="178"/>
      <c r="AN186" s="176" t="s">
        <v>701</v>
      </c>
      <c r="AO186" s="177" t="s">
        <v>701</v>
      </c>
      <c r="AP186" s="177"/>
      <c r="AQ186" s="177"/>
      <c r="AR186" s="177"/>
      <c r="AS186" s="177"/>
      <c r="AT186" s="177"/>
      <c r="AU186" s="177"/>
      <c r="AV186" s="177"/>
      <c r="AW186" s="177"/>
      <c r="AX186" s="177"/>
      <c r="AY186" s="178"/>
      <c r="BA186" s="176" t="s">
        <v>1</v>
      </c>
      <c r="BB186" s="177" t="s">
        <v>1</v>
      </c>
      <c r="BC186" s="177"/>
      <c r="BD186" s="177"/>
      <c r="BE186" s="177"/>
      <c r="BF186" s="177"/>
      <c r="BG186" s="177"/>
      <c r="BH186" s="177"/>
      <c r="BI186" s="177"/>
      <c r="BJ186" s="177"/>
      <c r="BK186" s="177"/>
      <c r="BL186" s="178"/>
    </row>
    <row r="187" spans="1:64" ht="13.5" customHeight="1">
      <c r="A187" s="176" t="s">
        <v>65</v>
      </c>
      <c r="B187" s="192">
        <f>IF(D187&gt;H187,1,0)+IF(D189&gt;H189,1,0)+IF(D191&gt;H191,1,0)</f>
        <v>0</v>
      </c>
      <c r="C187" s="193"/>
      <c r="D187" s="198">
        <v>10</v>
      </c>
      <c r="E187" s="199"/>
      <c r="F187" s="199" t="s">
        <v>3</v>
      </c>
      <c r="G187" s="199"/>
      <c r="H187" s="199">
        <v>21</v>
      </c>
      <c r="I187" s="202"/>
      <c r="J187" s="192">
        <f>IF(D187&lt;H187,1,0)+IF(D189&lt;H189,1,0)+IF(D191&lt;H191,1,0)</f>
        <v>2</v>
      </c>
      <c r="K187" s="193"/>
      <c r="L187" s="191" t="s">
        <v>553</v>
      </c>
      <c r="N187" s="176" t="s">
        <v>344</v>
      </c>
      <c r="O187" s="192">
        <f>IF(Q187&gt;U187,1,0)+IF(Q189&gt;U189,1,0)+IF(Q191&gt;U191,1,0)</f>
        <v>2</v>
      </c>
      <c r="P187" s="193"/>
      <c r="Q187" s="198">
        <v>21</v>
      </c>
      <c r="R187" s="199"/>
      <c r="S187" s="199" t="s">
        <v>3</v>
      </c>
      <c r="T187" s="199"/>
      <c r="U187" s="199">
        <v>15</v>
      </c>
      <c r="V187" s="202"/>
      <c r="W187" s="192">
        <f>IF(Q187&lt;U187,1,0)+IF(Q189&lt;U189,1,0)+IF(Q191&lt;U191,1,0)</f>
        <v>0</v>
      </c>
      <c r="X187" s="193"/>
      <c r="Y187" s="191" t="s">
        <v>529</v>
      </c>
      <c r="AA187" s="176" t="s">
        <v>229</v>
      </c>
      <c r="AB187" s="192">
        <f>IF(AD187&gt;AH187,1,0)+IF(AD189&gt;AH189,1,0)+IF(AD191&gt;AH191,1,0)</f>
        <v>2</v>
      </c>
      <c r="AC187" s="193"/>
      <c r="AD187" s="198">
        <v>21</v>
      </c>
      <c r="AE187" s="199"/>
      <c r="AF187" s="199" t="s">
        <v>696</v>
      </c>
      <c r="AG187" s="199"/>
      <c r="AH187" s="199">
        <v>13</v>
      </c>
      <c r="AI187" s="202"/>
      <c r="AJ187" s="192">
        <f>IF(AD187&lt;AH187,1,0)+IF(AD189&lt;AH189,1,0)+IF(AD191&lt;AH191,1,0)</f>
        <v>0</v>
      </c>
      <c r="AK187" s="193"/>
      <c r="AL187" s="191" t="s">
        <v>746</v>
      </c>
      <c r="AN187" s="176" t="s">
        <v>715</v>
      </c>
      <c r="AO187" s="192">
        <f>IF(AQ187&gt;AU187,1,0)+IF(AQ189&gt;AU189,1,0)+IF(AQ191&gt;AU191,1,0)</f>
        <v>2</v>
      </c>
      <c r="AP187" s="193"/>
      <c r="AQ187" s="198">
        <v>21</v>
      </c>
      <c r="AR187" s="199"/>
      <c r="AS187" s="199" t="s">
        <v>696</v>
      </c>
      <c r="AT187" s="199"/>
      <c r="AU187" s="199">
        <v>16</v>
      </c>
      <c r="AV187" s="202"/>
      <c r="AW187" s="192">
        <f>IF(AQ187&lt;AU187,1,0)+IF(AQ189&lt;AU189,1,0)+IF(AQ191&lt;AU191,1,0)</f>
        <v>0</v>
      </c>
      <c r="AX187" s="193"/>
      <c r="AY187" s="191" t="s">
        <v>747</v>
      </c>
      <c r="BA187" s="176" t="s">
        <v>81</v>
      </c>
      <c r="BB187" s="192">
        <f>IF(BD187&gt;BH187,1,0)+IF(BD189&gt;BH189,1,0)+IF(BD191&gt;BH191,1,0)</f>
        <v>2</v>
      </c>
      <c r="BC187" s="193"/>
      <c r="BD187" s="198">
        <v>21</v>
      </c>
      <c r="BE187" s="199"/>
      <c r="BF187" s="199" t="s">
        <v>3</v>
      </c>
      <c r="BG187" s="199"/>
      <c r="BH187" s="199">
        <v>14</v>
      </c>
      <c r="BI187" s="202"/>
      <c r="BJ187" s="192">
        <f>IF(BD187&lt;BH187,1,0)+IF(BD189&lt;BH189,1,0)+IF(BD191&lt;BH191,1,0)</f>
        <v>0</v>
      </c>
      <c r="BK187" s="193"/>
      <c r="BL187" s="191" t="s">
        <v>460</v>
      </c>
    </row>
    <row r="188" spans="1:64" ht="13.5" customHeight="1">
      <c r="A188" s="172"/>
      <c r="B188" s="194"/>
      <c r="C188" s="195"/>
      <c r="D188" s="175"/>
      <c r="E188" s="174"/>
      <c r="F188" s="174"/>
      <c r="G188" s="174"/>
      <c r="H188" s="174"/>
      <c r="I188" s="180"/>
      <c r="J188" s="194"/>
      <c r="K188" s="195"/>
      <c r="L188" s="184"/>
      <c r="N188" s="172"/>
      <c r="O188" s="194"/>
      <c r="P188" s="195"/>
      <c r="Q188" s="175"/>
      <c r="R188" s="174"/>
      <c r="S188" s="174"/>
      <c r="T188" s="174"/>
      <c r="U188" s="174"/>
      <c r="V188" s="180"/>
      <c r="W188" s="194"/>
      <c r="X188" s="195"/>
      <c r="Y188" s="184"/>
      <c r="AA188" s="172"/>
      <c r="AB188" s="194"/>
      <c r="AC188" s="195"/>
      <c r="AD188" s="175"/>
      <c r="AE188" s="174"/>
      <c r="AF188" s="174"/>
      <c r="AG188" s="174"/>
      <c r="AH188" s="174"/>
      <c r="AI188" s="180"/>
      <c r="AJ188" s="194"/>
      <c r="AK188" s="195"/>
      <c r="AL188" s="184"/>
      <c r="AN188" s="172"/>
      <c r="AO188" s="194"/>
      <c r="AP188" s="195"/>
      <c r="AQ188" s="175"/>
      <c r="AR188" s="174"/>
      <c r="AS188" s="174"/>
      <c r="AT188" s="174"/>
      <c r="AU188" s="174"/>
      <c r="AV188" s="180"/>
      <c r="AW188" s="194"/>
      <c r="AX188" s="195"/>
      <c r="AY188" s="184"/>
      <c r="BA188" s="172"/>
      <c r="BB188" s="194"/>
      <c r="BC188" s="195"/>
      <c r="BD188" s="175"/>
      <c r="BE188" s="174"/>
      <c r="BF188" s="174"/>
      <c r="BG188" s="174"/>
      <c r="BH188" s="174"/>
      <c r="BI188" s="180"/>
      <c r="BJ188" s="194"/>
      <c r="BK188" s="195"/>
      <c r="BL188" s="184"/>
    </row>
    <row r="189" spans="1:64" ht="13.5" customHeight="1">
      <c r="A189" s="172"/>
      <c r="B189" s="194"/>
      <c r="C189" s="195"/>
      <c r="D189" s="175">
        <v>14</v>
      </c>
      <c r="E189" s="174"/>
      <c r="F189" s="174" t="s">
        <v>3</v>
      </c>
      <c r="G189" s="174"/>
      <c r="H189" s="174">
        <v>21</v>
      </c>
      <c r="I189" s="180"/>
      <c r="J189" s="194"/>
      <c r="K189" s="195"/>
      <c r="L189" s="184"/>
      <c r="N189" s="172"/>
      <c r="O189" s="194"/>
      <c r="P189" s="195"/>
      <c r="Q189" s="175">
        <v>21</v>
      </c>
      <c r="R189" s="174"/>
      <c r="S189" s="174" t="s">
        <v>3</v>
      </c>
      <c r="T189" s="174"/>
      <c r="U189" s="174">
        <v>15</v>
      </c>
      <c r="V189" s="180"/>
      <c r="W189" s="194"/>
      <c r="X189" s="195"/>
      <c r="Y189" s="184"/>
      <c r="AA189" s="172"/>
      <c r="AB189" s="194"/>
      <c r="AC189" s="195"/>
      <c r="AD189" s="175">
        <v>24</v>
      </c>
      <c r="AE189" s="174"/>
      <c r="AF189" s="174" t="s">
        <v>696</v>
      </c>
      <c r="AG189" s="174"/>
      <c r="AH189" s="174">
        <v>22</v>
      </c>
      <c r="AI189" s="180"/>
      <c r="AJ189" s="194"/>
      <c r="AK189" s="195"/>
      <c r="AL189" s="184"/>
      <c r="AN189" s="172"/>
      <c r="AO189" s="194"/>
      <c r="AP189" s="195"/>
      <c r="AQ189" s="175">
        <v>21</v>
      </c>
      <c r="AR189" s="174"/>
      <c r="AS189" s="174" t="s">
        <v>696</v>
      </c>
      <c r="AT189" s="174"/>
      <c r="AU189" s="174">
        <v>17</v>
      </c>
      <c r="AV189" s="180"/>
      <c r="AW189" s="194"/>
      <c r="AX189" s="195"/>
      <c r="AY189" s="184"/>
      <c r="BA189" s="172"/>
      <c r="BB189" s="194"/>
      <c r="BC189" s="195"/>
      <c r="BD189" s="175">
        <v>21</v>
      </c>
      <c r="BE189" s="174"/>
      <c r="BF189" s="174" t="s">
        <v>3</v>
      </c>
      <c r="BG189" s="174"/>
      <c r="BH189" s="174">
        <v>17</v>
      </c>
      <c r="BI189" s="180"/>
      <c r="BJ189" s="194"/>
      <c r="BK189" s="195"/>
      <c r="BL189" s="184"/>
    </row>
    <row r="190" spans="1:64" ht="13.5" customHeight="1">
      <c r="A190" s="172" t="s">
        <v>68</v>
      </c>
      <c r="B190" s="194"/>
      <c r="C190" s="195"/>
      <c r="D190" s="175"/>
      <c r="E190" s="174"/>
      <c r="F190" s="174"/>
      <c r="G190" s="174"/>
      <c r="H190" s="174"/>
      <c r="I190" s="180"/>
      <c r="J190" s="194"/>
      <c r="K190" s="195"/>
      <c r="L190" s="184" t="s">
        <v>554</v>
      </c>
      <c r="N190" s="172" t="s">
        <v>345</v>
      </c>
      <c r="O190" s="194"/>
      <c r="P190" s="195"/>
      <c r="Q190" s="175"/>
      <c r="R190" s="174"/>
      <c r="S190" s="174"/>
      <c r="T190" s="174"/>
      <c r="U190" s="174"/>
      <c r="V190" s="180"/>
      <c r="W190" s="194"/>
      <c r="X190" s="195"/>
      <c r="Y190" s="184" t="s">
        <v>530</v>
      </c>
      <c r="AA190" s="172" t="s">
        <v>278</v>
      </c>
      <c r="AB190" s="194"/>
      <c r="AC190" s="195"/>
      <c r="AD190" s="175"/>
      <c r="AE190" s="174"/>
      <c r="AF190" s="174"/>
      <c r="AG190" s="174"/>
      <c r="AH190" s="174"/>
      <c r="AI190" s="180"/>
      <c r="AJ190" s="194"/>
      <c r="AK190" s="195"/>
      <c r="AL190" s="184" t="s">
        <v>748</v>
      </c>
      <c r="AN190" s="172" t="s">
        <v>717</v>
      </c>
      <c r="AO190" s="194"/>
      <c r="AP190" s="195"/>
      <c r="AQ190" s="175"/>
      <c r="AR190" s="174"/>
      <c r="AS190" s="174"/>
      <c r="AT190" s="174"/>
      <c r="AU190" s="174"/>
      <c r="AV190" s="180"/>
      <c r="AW190" s="194"/>
      <c r="AX190" s="195"/>
      <c r="AY190" s="184" t="s">
        <v>749</v>
      </c>
      <c r="BA190" s="172" t="s">
        <v>442</v>
      </c>
      <c r="BB190" s="194"/>
      <c r="BC190" s="195"/>
      <c r="BD190" s="175"/>
      <c r="BE190" s="174"/>
      <c r="BF190" s="174"/>
      <c r="BG190" s="174"/>
      <c r="BH190" s="174"/>
      <c r="BI190" s="180"/>
      <c r="BJ190" s="194"/>
      <c r="BK190" s="195"/>
      <c r="BL190" s="184" t="s">
        <v>461</v>
      </c>
    </row>
    <row r="191" spans="1:64" ht="13.5" customHeight="1">
      <c r="A191" s="172"/>
      <c r="B191" s="194"/>
      <c r="C191" s="195"/>
      <c r="D191" s="175"/>
      <c r="E191" s="174"/>
      <c r="F191" s="174" t="s">
        <v>3</v>
      </c>
      <c r="G191" s="174"/>
      <c r="H191" s="174"/>
      <c r="I191" s="180"/>
      <c r="J191" s="194"/>
      <c r="K191" s="195"/>
      <c r="L191" s="184"/>
      <c r="N191" s="172"/>
      <c r="O191" s="194"/>
      <c r="P191" s="195"/>
      <c r="Q191" s="175"/>
      <c r="R191" s="174"/>
      <c r="S191" s="174" t="s">
        <v>3</v>
      </c>
      <c r="T191" s="174"/>
      <c r="U191" s="174"/>
      <c r="V191" s="180"/>
      <c r="W191" s="194"/>
      <c r="X191" s="195"/>
      <c r="Y191" s="184"/>
      <c r="AA191" s="172"/>
      <c r="AB191" s="194"/>
      <c r="AC191" s="195"/>
      <c r="AD191" s="175"/>
      <c r="AE191" s="174"/>
      <c r="AF191" s="174" t="s">
        <v>696</v>
      </c>
      <c r="AG191" s="174"/>
      <c r="AH191" s="174"/>
      <c r="AI191" s="180"/>
      <c r="AJ191" s="194"/>
      <c r="AK191" s="195"/>
      <c r="AL191" s="184"/>
      <c r="AN191" s="172"/>
      <c r="AO191" s="194"/>
      <c r="AP191" s="195"/>
      <c r="AQ191" s="175"/>
      <c r="AR191" s="174"/>
      <c r="AS191" s="174" t="s">
        <v>696</v>
      </c>
      <c r="AT191" s="174"/>
      <c r="AU191" s="174"/>
      <c r="AV191" s="180"/>
      <c r="AW191" s="194"/>
      <c r="AX191" s="195"/>
      <c r="AY191" s="184"/>
      <c r="BA191" s="172"/>
      <c r="BB191" s="194"/>
      <c r="BC191" s="195"/>
      <c r="BD191" s="175"/>
      <c r="BE191" s="174"/>
      <c r="BF191" s="174" t="s">
        <v>3</v>
      </c>
      <c r="BG191" s="174"/>
      <c r="BH191" s="174"/>
      <c r="BI191" s="180"/>
      <c r="BJ191" s="194"/>
      <c r="BK191" s="195"/>
      <c r="BL191" s="184"/>
    </row>
    <row r="192" spans="1:64" ht="13.5" customHeight="1">
      <c r="A192" s="173"/>
      <c r="B192" s="196"/>
      <c r="C192" s="197"/>
      <c r="D192" s="183"/>
      <c r="E192" s="181"/>
      <c r="F192" s="181"/>
      <c r="G192" s="181"/>
      <c r="H192" s="181"/>
      <c r="I192" s="182"/>
      <c r="J192" s="196"/>
      <c r="K192" s="197"/>
      <c r="L192" s="185"/>
      <c r="N192" s="173"/>
      <c r="O192" s="196"/>
      <c r="P192" s="197"/>
      <c r="Q192" s="183"/>
      <c r="R192" s="181"/>
      <c r="S192" s="181"/>
      <c r="T192" s="181"/>
      <c r="U192" s="181"/>
      <c r="V192" s="182"/>
      <c r="W192" s="196"/>
      <c r="X192" s="197"/>
      <c r="Y192" s="185"/>
      <c r="AA192" s="173"/>
      <c r="AB192" s="196"/>
      <c r="AC192" s="197"/>
      <c r="AD192" s="183"/>
      <c r="AE192" s="181"/>
      <c r="AF192" s="181"/>
      <c r="AG192" s="181"/>
      <c r="AH192" s="181"/>
      <c r="AI192" s="182"/>
      <c r="AJ192" s="196"/>
      <c r="AK192" s="197"/>
      <c r="AL192" s="185"/>
      <c r="AN192" s="173"/>
      <c r="AO192" s="196"/>
      <c r="AP192" s="197"/>
      <c r="AQ192" s="183"/>
      <c r="AR192" s="181"/>
      <c r="AS192" s="181"/>
      <c r="AT192" s="181"/>
      <c r="AU192" s="181"/>
      <c r="AV192" s="182"/>
      <c r="AW192" s="196"/>
      <c r="AX192" s="197"/>
      <c r="AY192" s="185"/>
      <c r="BA192" s="173"/>
      <c r="BB192" s="196"/>
      <c r="BC192" s="197"/>
      <c r="BD192" s="183"/>
      <c r="BE192" s="181"/>
      <c r="BF192" s="181"/>
      <c r="BG192" s="181"/>
      <c r="BH192" s="181"/>
      <c r="BI192" s="182"/>
      <c r="BJ192" s="196"/>
      <c r="BK192" s="197"/>
      <c r="BL192" s="185"/>
    </row>
    <row r="193" spans="1:64" ht="14.25">
      <c r="A193" s="176" t="s">
        <v>2</v>
      </c>
      <c r="B193" s="177" t="s">
        <v>2</v>
      </c>
      <c r="C193" s="177"/>
      <c r="D193" s="177"/>
      <c r="E193" s="177"/>
      <c r="F193" s="177"/>
      <c r="G193" s="177"/>
      <c r="H193" s="177"/>
      <c r="I193" s="177"/>
      <c r="J193" s="177"/>
      <c r="K193" s="177"/>
      <c r="L193" s="178"/>
      <c r="N193" s="176" t="s">
        <v>2</v>
      </c>
      <c r="O193" s="177" t="s">
        <v>2</v>
      </c>
      <c r="P193" s="177"/>
      <c r="Q193" s="177"/>
      <c r="R193" s="177"/>
      <c r="S193" s="177"/>
      <c r="T193" s="177"/>
      <c r="U193" s="177"/>
      <c r="V193" s="177"/>
      <c r="W193" s="177"/>
      <c r="X193" s="177"/>
      <c r="Y193" s="178"/>
      <c r="AA193" s="176" t="s">
        <v>706</v>
      </c>
      <c r="AB193" s="177" t="s">
        <v>706</v>
      </c>
      <c r="AC193" s="177"/>
      <c r="AD193" s="177"/>
      <c r="AE193" s="177"/>
      <c r="AF193" s="177"/>
      <c r="AG193" s="177"/>
      <c r="AH193" s="177"/>
      <c r="AI193" s="177"/>
      <c r="AJ193" s="177"/>
      <c r="AK193" s="177"/>
      <c r="AL193" s="178"/>
      <c r="AN193" s="176" t="s">
        <v>706</v>
      </c>
      <c r="AO193" s="177" t="s">
        <v>706</v>
      </c>
      <c r="AP193" s="177"/>
      <c r="AQ193" s="177"/>
      <c r="AR193" s="177"/>
      <c r="AS193" s="177"/>
      <c r="AT193" s="177"/>
      <c r="AU193" s="177"/>
      <c r="AV193" s="177"/>
      <c r="AW193" s="177"/>
      <c r="AX193" s="177"/>
      <c r="AY193" s="178"/>
      <c r="BA193" s="176" t="s">
        <v>2</v>
      </c>
      <c r="BB193" s="177" t="s">
        <v>2</v>
      </c>
      <c r="BC193" s="177"/>
      <c r="BD193" s="177"/>
      <c r="BE193" s="177"/>
      <c r="BF193" s="177"/>
      <c r="BG193" s="177"/>
      <c r="BH193" s="177"/>
      <c r="BI193" s="177"/>
      <c r="BJ193" s="177"/>
      <c r="BK193" s="177"/>
      <c r="BL193" s="178"/>
    </row>
    <row r="194" spans="1:64" ht="13.5" customHeight="1">
      <c r="A194" s="176" t="s">
        <v>11</v>
      </c>
      <c r="B194" s="192">
        <f>IF(D194&gt;H194,1,0)+IF(D196&gt;H196,1,0)+IF(D198&gt;H198,1,0)</f>
        <v>2</v>
      </c>
      <c r="C194" s="193"/>
      <c r="D194" s="198">
        <v>18</v>
      </c>
      <c r="E194" s="199"/>
      <c r="F194" s="199" t="s">
        <v>3</v>
      </c>
      <c r="G194" s="199"/>
      <c r="H194" s="199">
        <v>21</v>
      </c>
      <c r="I194" s="202"/>
      <c r="J194" s="192">
        <f>IF(D194&lt;H194,1,0)+IF(D196&lt;H196,1,0)+IF(D198&lt;H198,1,0)</f>
        <v>1</v>
      </c>
      <c r="K194" s="193"/>
      <c r="L194" s="191" t="s">
        <v>555</v>
      </c>
      <c r="N194" s="176" t="s">
        <v>524</v>
      </c>
      <c r="O194" s="192">
        <f>IF(Q194&gt;U194,1,0)+IF(Q196&gt;U196,1,0)+IF(Q198&gt;U198,1,0)</f>
        <v>2</v>
      </c>
      <c r="P194" s="193"/>
      <c r="Q194" s="198">
        <v>21</v>
      </c>
      <c r="R194" s="199"/>
      <c r="S194" s="199" t="s">
        <v>3</v>
      </c>
      <c r="T194" s="199"/>
      <c r="U194" s="199">
        <v>11</v>
      </c>
      <c r="V194" s="202"/>
      <c r="W194" s="192">
        <f>IF(Q194&lt;U194,1,0)+IF(Q196&lt;U196,1,0)+IF(Q198&lt;U198,1,0)</f>
        <v>0</v>
      </c>
      <c r="X194" s="193"/>
      <c r="Y194" s="191" t="s">
        <v>531</v>
      </c>
      <c r="AA194" s="176" t="s">
        <v>279</v>
      </c>
      <c r="AB194" s="192">
        <f>IF(AD194&gt;AH194,1,0)+IF(AD196&gt;AH196,1,0)+IF(AD198&gt;AH198,1,0)</f>
        <v>2</v>
      </c>
      <c r="AC194" s="193"/>
      <c r="AD194" s="198">
        <v>21</v>
      </c>
      <c r="AE194" s="199"/>
      <c r="AF194" s="199" t="s">
        <v>696</v>
      </c>
      <c r="AG194" s="199"/>
      <c r="AH194" s="199">
        <v>6</v>
      </c>
      <c r="AI194" s="202"/>
      <c r="AJ194" s="192">
        <f>IF(AD194&lt;AH194,1,0)+IF(AD196&lt;AH196,1,0)+IF(AD198&lt;AH198,1,0)</f>
        <v>0</v>
      </c>
      <c r="AK194" s="193"/>
      <c r="AL194" s="191" t="s">
        <v>750</v>
      </c>
      <c r="AN194" s="176" t="s">
        <v>718</v>
      </c>
      <c r="AO194" s="192">
        <f>IF(AQ194&gt;AU194,1,0)+IF(AQ196&gt;AU196,1,0)+IF(AQ198&gt;AU198,1,0)</f>
        <v>2</v>
      </c>
      <c r="AP194" s="193"/>
      <c r="AQ194" s="198">
        <v>21</v>
      </c>
      <c r="AR194" s="199"/>
      <c r="AS194" s="199" t="s">
        <v>696</v>
      </c>
      <c r="AT194" s="199"/>
      <c r="AU194" s="199">
        <v>14</v>
      </c>
      <c r="AV194" s="202"/>
      <c r="AW194" s="192">
        <f>IF(AQ194&lt;AU194,1,0)+IF(AQ196&lt;AU196,1,0)+IF(AQ198&lt;AU198,1,0)</f>
        <v>0</v>
      </c>
      <c r="AX194" s="193"/>
      <c r="AY194" s="191" t="s">
        <v>751</v>
      </c>
      <c r="BA194" s="176" t="s">
        <v>444</v>
      </c>
      <c r="BB194" s="192">
        <f>IF(BD194&gt;BH194,1,0)+IF(BD196&gt;BH196,1,0)+IF(BD198&gt;BH198,1,0)</f>
        <v>2</v>
      </c>
      <c r="BC194" s="193"/>
      <c r="BD194" s="198">
        <v>21</v>
      </c>
      <c r="BE194" s="199"/>
      <c r="BF194" s="199" t="s">
        <v>3</v>
      </c>
      <c r="BG194" s="199"/>
      <c r="BH194" s="199">
        <v>16</v>
      </c>
      <c r="BI194" s="202"/>
      <c r="BJ194" s="192">
        <f>IF(BD194&lt;BH194,1,0)+IF(BD196&lt;BH196,1,0)+IF(BD198&lt;BH198,1,0)</f>
        <v>0</v>
      </c>
      <c r="BK194" s="193"/>
      <c r="BL194" s="191" t="s">
        <v>458</v>
      </c>
    </row>
    <row r="195" spans="1:64" ht="13.5" customHeight="1">
      <c r="A195" s="172"/>
      <c r="B195" s="194"/>
      <c r="C195" s="195"/>
      <c r="D195" s="175"/>
      <c r="E195" s="174"/>
      <c r="F195" s="174"/>
      <c r="G195" s="174"/>
      <c r="H195" s="174"/>
      <c r="I195" s="180"/>
      <c r="J195" s="194"/>
      <c r="K195" s="195"/>
      <c r="L195" s="184"/>
      <c r="N195" s="172"/>
      <c r="O195" s="194"/>
      <c r="P195" s="195"/>
      <c r="Q195" s="175"/>
      <c r="R195" s="174"/>
      <c r="S195" s="174"/>
      <c r="T195" s="174"/>
      <c r="U195" s="174"/>
      <c r="V195" s="180"/>
      <c r="W195" s="194"/>
      <c r="X195" s="195"/>
      <c r="Y195" s="184"/>
      <c r="AA195" s="172"/>
      <c r="AB195" s="194"/>
      <c r="AC195" s="195"/>
      <c r="AD195" s="175"/>
      <c r="AE195" s="174"/>
      <c r="AF195" s="174"/>
      <c r="AG195" s="174"/>
      <c r="AH195" s="174"/>
      <c r="AI195" s="180"/>
      <c r="AJ195" s="194"/>
      <c r="AK195" s="195"/>
      <c r="AL195" s="184"/>
      <c r="AN195" s="172"/>
      <c r="AO195" s="194"/>
      <c r="AP195" s="195"/>
      <c r="AQ195" s="175"/>
      <c r="AR195" s="174"/>
      <c r="AS195" s="174"/>
      <c r="AT195" s="174"/>
      <c r="AU195" s="174"/>
      <c r="AV195" s="180"/>
      <c r="AW195" s="194"/>
      <c r="AX195" s="195"/>
      <c r="AY195" s="184"/>
      <c r="BA195" s="172"/>
      <c r="BB195" s="194"/>
      <c r="BC195" s="195"/>
      <c r="BD195" s="175"/>
      <c r="BE195" s="174"/>
      <c r="BF195" s="174"/>
      <c r="BG195" s="174"/>
      <c r="BH195" s="174"/>
      <c r="BI195" s="180"/>
      <c r="BJ195" s="194"/>
      <c r="BK195" s="195"/>
      <c r="BL195" s="184"/>
    </row>
    <row r="196" spans="1:64" ht="13.5" customHeight="1">
      <c r="A196" s="172"/>
      <c r="B196" s="194"/>
      <c r="C196" s="195"/>
      <c r="D196" s="175">
        <v>21</v>
      </c>
      <c r="E196" s="174"/>
      <c r="F196" s="174" t="s">
        <v>3</v>
      </c>
      <c r="G196" s="174"/>
      <c r="H196" s="174">
        <v>17</v>
      </c>
      <c r="I196" s="180"/>
      <c r="J196" s="194"/>
      <c r="K196" s="195"/>
      <c r="L196" s="184"/>
      <c r="N196" s="172"/>
      <c r="O196" s="194"/>
      <c r="P196" s="195"/>
      <c r="Q196" s="175">
        <v>21</v>
      </c>
      <c r="R196" s="174"/>
      <c r="S196" s="174" t="s">
        <v>3</v>
      </c>
      <c r="T196" s="174"/>
      <c r="U196" s="174">
        <v>17</v>
      </c>
      <c r="V196" s="180"/>
      <c r="W196" s="194"/>
      <c r="X196" s="195"/>
      <c r="Y196" s="184"/>
      <c r="AA196" s="172"/>
      <c r="AB196" s="194"/>
      <c r="AC196" s="195"/>
      <c r="AD196" s="175">
        <v>21</v>
      </c>
      <c r="AE196" s="174"/>
      <c r="AF196" s="174" t="s">
        <v>696</v>
      </c>
      <c r="AG196" s="174"/>
      <c r="AH196" s="174">
        <v>13</v>
      </c>
      <c r="AI196" s="180"/>
      <c r="AJ196" s="194"/>
      <c r="AK196" s="195"/>
      <c r="AL196" s="184"/>
      <c r="AN196" s="172"/>
      <c r="AO196" s="194"/>
      <c r="AP196" s="195"/>
      <c r="AQ196" s="175">
        <v>21</v>
      </c>
      <c r="AR196" s="174"/>
      <c r="AS196" s="174" t="s">
        <v>696</v>
      </c>
      <c r="AT196" s="174"/>
      <c r="AU196" s="174">
        <v>18</v>
      </c>
      <c r="AV196" s="180"/>
      <c r="AW196" s="194"/>
      <c r="AX196" s="195"/>
      <c r="AY196" s="184"/>
      <c r="BA196" s="172"/>
      <c r="BB196" s="194"/>
      <c r="BC196" s="195"/>
      <c r="BD196" s="175">
        <v>21</v>
      </c>
      <c r="BE196" s="174"/>
      <c r="BF196" s="174" t="s">
        <v>3</v>
      </c>
      <c r="BG196" s="174"/>
      <c r="BH196" s="174">
        <v>18</v>
      </c>
      <c r="BI196" s="180"/>
      <c r="BJ196" s="194"/>
      <c r="BK196" s="195"/>
      <c r="BL196" s="184"/>
    </row>
    <row r="197" spans="1:64" ht="13.5" customHeight="1">
      <c r="A197" s="172" t="s">
        <v>67</v>
      </c>
      <c r="B197" s="194"/>
      <c r="C197" s="195"/>
      <c r="D197" s="175"/>
      <c r="E197" s="174"/>
      <c r="F197" s="174"/>
      <c r="G197" s="174"/>
      <c r="H197" s="174"/>
      <c r="I197" s="180"/>
      <c r="J197" s="194"/>
      <c r="K197" s="195"/>
      <c r="L197" s="184" t="s">
        <v>556</v>
      </c>
      <c r="N197" s="172" t="s">
        <v>525</v>
      </c>
      <c r="O197" s="194"/>
      <c r="P197" s="195"/>
      <c r="Q197" s="175"/>
      <c r="R197" s="174"/>
      <c r="S197" s="174"/>
      <c r="T197" s="174"/>
      <c r="U197" s="174"/>
      <c r="V197" s="180"/>
      <c r="W197" s="194"/>
      <c r="X197" s="195"/>
      <c r="Y197" s="184" t="s">
        <v>532</v>
      </c>
      <c r="AA197" s="172" t="s">
        <v>280</v>
      </c>
      <c r="AB197" s="194"/>
      <c r="AC197" s="195"/>
      <c r="AD197" s="175"/>
      <c r="AE197" s="174"/>
      <c r="AF197" s="174"/>
      <c r="AG197" s="174"/>
      <c r="AH197" s="174"/>
      <c r="AI197" s="180"/>
      <c r="AJ197" s="194"/>
      <c r="AK197" s="195"/>
      <c r="AL197" s="184" t="s">
        <v>752</v>
      </c>
      <c r="AN197" s="172" t="s">
        <v>716</v>
      </c>
      <c r="AO197" s="194"/>
      <c r="AP197" s="195"/>
      <c r="AQ197" s="175"/>
      <c r="AR197" s="174"/>
      <c r="AS197" s="174"/>
      <c r="AT197" s="174"/>
      <c r="AU197" s="174"/>
      <c r="AV197" s="180"/>
      <c r="AW197" s="194"/>
      <c r="AX197" s="195"/>
      <c r="AY197" s="184" t="s">
        <v>753</v>
      </c>
      <c r="BA197" s="172" t="s">
        <v>443</v>
      </c>
      <c r="BB197" s="194"/>
      <c r="BC197" s="195"/>
      <c r="BD197" s="175"/>
      <c r="BE197" s="174"/>
      <c r="BF197" s="174"/>
      <c r="BG197" s="174"/>
      <c r="BH197" s="174"/>
      <c r="BI197" s="180"/>
      <c r="BJ197" s="194"/>
      <c r="BK197" s="195"/>
      <c r="BL197" s="184" t="s">
        <v>459</v>
      </c>
    </row>
    <row r="198" spans="1:64" ht="13.5" customHeight="1">
      <c r="A198" s="172"/>
      <c r="B198" s="194"/>
      <c r="C198" s="195"/>
      <c r="D198" s="175">
        <v>21</v>
      </c>
      <c r="E198" s="174"/>
      <c r="F198" s="174" t="s">
        <v>3</v>
      </c>
      <c r="G198" s="174"/>
      <c r="H198" s="174">
        <v>12</v>
      </c>
      <c r="I198" s="180"/>
      <c r="J198" s="194"/>
      <c r="K198" s="195"/>
      <c r="L198" s="184"/>
      <c r="N198" s="172"/>
      <c r="O198" s="194"/>
      <c r="P198" s="195"/>
      <c r="Q198" s="175"/>
      <c r="R198" s="174"/>
      <c r="S198" s="174" t="s">
        <v>3</v>
      </c>
      <c r="T198" s="174"/>
      <c r="U198" s="174"/>
      <c r="V198" s="180"/>
      <c r="W198" s="194"/>
      <c r="X198" s="195"/>
      <c r="Y198" s="184"/>
      <c r="AA198" s="172"/>
      <c r="AB198" s="194"/>
      <c r="AC198" s="195"/>
      <c r="AD198" s="175"/>
      <c r="AE198" s="174"/>
      <c r="AF198" s="174" t="s">
        <v>696</v>
      </c>
      <c r="AG198" s="174"/>
      <c r="AH198" s="174"/>
      <c r="AI198" s="180"/>
      <c r="AJ198" s="194"/>
      <c r="AK198" s="195"/>
      <c r="AL198" s="184"/>
      <c r="AN198" s="172"/>
      <c r="AO198" s="194"/>
      <c r="AP198" s="195"/>
      <c r="AQ198" s="175"/>
      <c r="AR198" s="174"/>
      <c r="AS198" s="174" t="s">
        <v>696</v>
      </c>
      <c r="AT198" s="174"/>
      <c r="AU198" s="174"/>
      <c r="AV198" s="180"/>
      <c r="AW198" s="194"/>
      <c r="AX198" s="195"/>
      <c r="AY198" s="184"/>
      <c r="BA198" s="172"/>
      <c r="BB198" s="194"/>
      <c r="BC198" s="195"/>
      <c r="BD198" s="175"/>
      <c r="BE198" s="174"/>
      <c r="BF198" s="174" t="s">
        <v>3</v>
      </c>
      <c r="BG198" s="174"/>
      <c r="BH198" s="174"/>
      <c r="BI198" s="180"/>
      <c r="BJ198" s="194"/>
      <c r="BK198" s="195"/>
      <c r="BL198" s="184"/>
    </row>
    <row r="199" spans="1:64" ht="14.25" customHeight="1" thickBot="1">
      <c r="A199" s="190"/>
      <c r="B199" s="200"/>
      <c r="C199" s="201"/>
      <c r="D199" s="188"/>
      <c r="E199" s="186"/>
      <c r="F199" s="186"/>
      <c r="G199" s="186"/>
      <c r="H199" s="186"/>
      <c r="I199" s="187"/>
      <c r="J199" s="200"/>
      <c r="K199" s="201"/>
      <c r="L199" s="189"/>
      <c r="N199" s="190"/>
      <c r="O199" s="200"/>
      <c r="P199" s="201"/>
      <c r="Q199" s="188"/>
      <c r="R199" s="186"/>
      <c r="S199" s="186"/>
      <c r="T199" s="186"/>
      <c r="U199" s="186"/>
      <c r="V199" s="187"/>
      <c r="W199" s="200"/>
      <c r="X199" s="201"/>
      <c r="Y199" s="189"/>
      <c r="AA199" s="190"/>
      <c r="AB199" s="200"/>
      <c r="AC199" s="201"/>
      <c r="AD199" s="188"/>
      <c r="AE199" s="186"/>
      <c r="AF199" s="186"/>
      <c r="AG199" s="186"/>
      <c r="AH199" s="186"/>
      <c r="AI199" s="187"/>
      <c r="AJ199" s="200"/>
      <c r="AK199" s="201"/>
      <c r="AL199" s="189"/>
      <c r="AN199" s="190"/>
      <c r="AO199" s="200"/>
      <c r="AP199" s="201"/>
      <c r="AQ199" s="188"/>
      <c r="AR199" s="186"/>
      <c r="AS199" s="186"/>
      <c r="AT199" s="186"/>
      <c r="AU199" s="186"/>
      <c r="AV199" s="187"/>
      <c r="AW199" s="200"/>
      <c r="AX199" s="201"/>
      <c r="AY199" s="189"/>
      <c r="BA199" s="190"/>
      <c r="BB199" s="200"/>
      <c r="BC199" s="201"/>
      <c r="BD199" s="188"/>
      <c r="BE199" s="186"/>
      <c r="BF199" s="186"/>
      <c r="BG199" s="186"/>
      <c r="BH199" s="186"/>
      <c r="BI199" s="187"/>
      <c r="BJ199" s="200"/>
      <c r="BK199" s="201"/>
      <c r="BL199" s="189"/>
    </row>
    <row r="200" spans="1:53" ht="13.5" customHeight="1">
      <c r="A200" s="9"/>
      <c r="N200" s="9"/>
      <c r="AA200" s="9"/>
      <c r="AN200" s="9"/>
      <c r="BA200" s="9"/>
    </row>
    <row r="201" spans="1:64" ht="15" thickBot="1">
      <c r="A201" s="179" t="str">
        <f>"1部　試合番号"&amp;ROUNDUP(ROW()/25,0)</f>
        <v>1部　試合番号9</v>
      </c>
      <c r="B201" s="179"/>
      <c r="C201" s="179"/>
      <c r="D201" s="179"/>
      <c r="E201" s="179"/>
      <c r="F201" s="179"/>
      <c r="G201" s="179"/>
      <c r="H201" s="179"/>
      <c r="I201" s="179"/>
      <c r="J201" s="179"/>
      <c r="K201" s="179"/>
      <c r="L201" s="179"/>
      <c r="N201" s="179" t="str">
        <f>"２部　試合番号"&amp;ROUNDUP(ROW()/25,0)</f>
        <v>２部　試合番号9</v>
      </c>
      <c r="O201" s="179"/>
      <c r="P201" s="179"/>
      <c r="Q201" s="179"/>
      <c r="R201" s="179"/>
      <c r="S201" s="179"/>
      <c r="T201" s="179"/>
      <c r="U201" s="179"/>
      <c r="V201" s="179"/>
      <c r="W201" s="179"/>
      <c r="X201" s="179"/>
      <c r="Y201" s="179"/>
      <c r="AA201" s="179" t="str">
        <f>"３部　試合番号"&amp;ROUNDUP(ROW()/25,0)</f>
        <v>３部　試合番号9</v>
      </c>
      <c r="AB201" s="179"/>
      <c r="AC201" s="179"/>
      <c r="AD201" s="179"/>
      <c r="AE201" s="179"/>
      <c r="AF201" s="179"/>
      <c r="AG201" s="179"/>
      <c r="AH201" s="179"/>
      <c r="AI201" s="179"/>
      <c r="AJ201" s="179"/>
      <c r="AK201" s="179"/>
      <c r="AL201" s="179"/>
      <c r="AN201" s="179" t="str">
        <f>"４部　試合番号"&amp;ROUNDUP(ROW()/25,0)</f>
        <v>４部　試合番号9</v>
      </c>
      <c r="AO201" s="179"/>
      <c r="AP201" s="179"/>
      <c r="AQ201" s="179"/>
      <c r="AR201" s="179"/>
      <c r="AS201" s="179"/>
      <c r="AT201" s="179"/>
      <c r="AU201" s="179"/>
      <c r="AV201" s="179"/>
      <c r="AW201" s="179"/>
      <c r="AX201" s="179"/>
      <c r="AY201" s="179"/>
      <c r="BA201" s="179" t="str">
        <f>"５部　試合番号"&amp;ROUNDUP(ROW()/25,0)</f>
        <v>５部　試合番号9</v>
      </c>
      <c r="BB201" s="179"/>
      <c r="BC201" s="179"/>
      <c r="BD201" s="179"/>
      <c r="BE201" s="179"/>
      <c r="BF201" s="179"/>
      <c r="BG201" s="179"/>
      <c r="BH201" s="179"/>
      <c r="BI201" s="179"/>
      <c r="BJ201" s="179"/>
      <c r="BK201" s="179"/>
      <c r="BL201" s="179"/>
    </row>
    <row r="202" spans="1:64" ht="14.25" customHeight="1">
      <c r="A202" s="83" t="s">
        <v>585</v>
      </c>
      <c r="B202" s="203">
        <f>IF(B205&gt;J205,1)+IF(B212&gt;J212,1)+IF(B219&gt;J219,1)</f>
        <v>3</v>
      </c>
      <c r="C202" s="204"/>
      <c r="D202" s="204"/>
      <c r="E202" s="204"/>
      <c r="F202" s="204" t="s">
        <v>3</v>
      </c>
      <c r="G202" s="204"/>
      <c r="H202" s="204">
        <f>IF(B205&lt;J205,1)+IF(B212&lt;J212,1)+IF(B219&lt;J219,1)</f>
        <v>0</v>
      </c>
      <c r="I202" s="204"/>
      <c r="J202" s="204"/>
      <c r="K202" s="207"/>
      <c r="L202" s="84" t="s">
        <v>505</v>
      </c>
      <c r="N202" s="83" t="s">
        <v>362</v>
      </c>
      <c r="O202" s="203">
        <f>IF(O205&gt;W205,1)+IF(O212&gt;W212,1)+IF(O219&gt;W219,1)</f>
        <v>3</v>
      </c>
      <c r="P202" s="204"/>
      <c r="Q202" s="204"/>
      <c r="R202" s="204"/>
      <c r="S202" s="204" t="s">
        <v>3</v>
      </c>
      <c r="T202" s="204"/>
      <c r="U202" s="204">
        <f>IF(O205&lt;W205,1)+IF(O212&lt;W212,1)+IF(O219&lt;W219,1)</f>
        <v>0</v>
      </c>
      <c r="V202" s="204"/>
      <c r="W202" s="204"/>
      <c r="X202" s="207"/>
      <c r="Y202" s="84" t="s">
        <v>241</v>
      </c>
      <c r="AA202" s="83" t="s">
        <v>316</v>
      </c>
      <c r="AB202" s="203">
        <f>IF(AB205&gt;AJ205,1)+IF(AB212&gt;AJ212,1)+IF(AB219&gt;AJ219,1)</f>
        <v>1</v>
      </c>
      <c r="AC202" s="204"/>
      <c r="AD202" s="204"/>
      <c r="AE202" s="204"/>
      <c r="AF202" s="204" t="s">
        <v>696</v>
      </c>
      <c r="AG202" s="204"/>
      <c r="AH202" s="204">
        <f>IF(AB205&lt;AJ205,1)+IF(AB212&lt;AJ212,1)+IF(AB219&lt;AJ219,1)</f>
        <v>2</v>
      </c>
      <c r="AI202" s="204"/>
      <c r="AJ202" s="204"/>
      <c r="AK202" s="207"/>
      <c r="AL202" s="84" t="s">
        <v>754</v>
      </c>
      <c r="AN202" s="83" t="s">
        <v>209</v>
      </c>
      <c r="AO202" s="203">
        <f>IF(AO205&gt;AW205,1)+IF(AO212&gt;AW212,1)+IF(AO219&gt;AW219,1)</f>
        <v>2</v>
      </c>
      <c r="AP202" s="204"/>
      <c r="AQ202" s="204"/>
      <c r="AR202" s="204"/>
      <c r="AS202" s="204" t="s">
        <v>696</v>
      </c>
      <c r="AT202" s="204"/>
      <c r="AU202" s="204">
        <f>IF(AO205&lt;AW205,1)+IF(AO212&lt;AW212,1)+IF(AO219&lt;AW219,1)</f>
        <v>1</v>
      </c>
      <c r="AV202" s="204"/>
      <c r="AW202" s="204"/>
      <c r="AX202" s="207"/>
      <c r="AY202" s="84" t="s">
        <v>719</v>
      </c>
      <c r="BA202" s="83" t="s">
        <v>209</v>
      </c>
      <c r="BB202" s="203">
        <f>IF(BB205&gt;BJ205,1)+IF(BB212&gt;BJ212,1)+IF(BB219&gt;BJ219,1)</f>
        <v>1</v>
      </c>
      <c r="BC202" s="204"/>
      <c r="BD202" s="204"/>
      <c r="BE202" s="204"/>
      <c r="BF202" s="204" t="s">
        <v>3</v>
      </c>
      <c r="BG202" s="204"/>
      <c r="BH202" s="204">
        <f>IF(BB205&lt;BJ205,1)+IF(BB212&lt;BJ212,1)+IF(BB219&lt;BJ219,1)</f>
        <v>2</v>
      </c>
      <c r="BI202" s="204"/>
      <c r="BJ202" s="204"/>
      <c r="BK202" s="207"/>
      <c r="BL202" s="84" t="s">
        <v>308</v>
      </c>
    </row>
    <row r="203" spans="1:64" ht="14.25" customHeight="1">
      <c r="A203" s="85" t="s">
        <v>231</v>
      </c>
      <c r="B203" s="205"/>
      <c r="C203" s="206"/>
      <c r="D203" s="206"/>
      <c r="E203" s="206"/>
      <c r="F203" s="206"/>
      <c r="G203" s="206"/>
      <c r="H203" s="206"/>
      <c r="I203" s="206"/>
      <c r="J203" s="206"/>
      <c r="K203" s="208"/>
      <c r="L203" s="86" t="s">
        <v>506</v>
      </c>
      <c r="N203" s="85" t="s">
        <v>231</v>
      </c>
      <c r="O203" s="205"/>
      <c r="P203" s="206"/>
      <c r="Q203" s="206"/>
      <c r="R203" s="206"/>
      <c r="S203" s="206"/>
      <c r="T203" s="206"/>
      <c r="U203" s="206"/>
      <c r="V203" s="206"/>
      <c r="W203" s="206"/>
      <c r="X203" s="208"/>
      <c r="Y203" s="86" t="s">
        <v>242</v>
      </c>
      <c r="AA203" s="85" t="s">
        <v>231</v>
      </c>
      <c r="AB203" s="205"/>
      <c r="AC203" s="206"/>
      <c r="AD203" s="206"/>
      <c r="AE203" s="206"/>
      <c r="AF203" s="206"/>
      <c r="AG203" s="206"/>
      <c r="AH203" s="206"/>
      <c r="AI203" s="206"/>
      <c r="AJ203" s="206"/>
      <c r="AK203" s="208"/>
      <c r="AL203" s="86" t="s">
        <v>231</v>
      </c>
      <c r="AN203" s="85" t="s">
        <v>231</v>
      </c>
      <c r="AO203" s="205"/>
      <c r="AP203" s="206"/>
      <c r="AQ203" s="206"/>
      <c r="AR203" s="206"/>
      <c r="AS203" s="206"/>
      <c r="AT203" s="206"/>
      <c r="AU203" s="206"/>
      <c r="AV203" s="206"/>
      <c r="AW203" s="206"/>
      <c r="AX203" s="208"/>
      <c r="AY203" s="86" t="s">
        <v>399</v>
      </c>
      <c r="BA203" s="85" t="s">
        <v>231</v>
      </c>
      <c r="BB203" s="205"/>
      <c r="BC203" s="206"/>
      <c r="BD203" s="206"/>
      <c r="BE203" s="206"/>
      <c r="BF203" s="206"/>
      <c r="BG203" s="206"/>
      <c r="BH203" s="206"/>
      <c r="BI203" s="206"/>
      <c r="BJ203" s="206"/>
      <c r="BK203" s="208"/>
      <c r="BL203" s="86" t="s">
        <v>309</v>
      </c>
    </row>
    <row r="204" spans="1:64" ht="14.25">
      <c r="A204" s="176" t="s">
        <v>0</v>
      </c>
      <c r="B204" s="177"/>
      <c r="C204" s="177"/>
      <c r="D204" s="177"/>
      <c r="E204" s="177"/>
      <c r="F204" s="177"/>
      <c r="G204" s="177"/>
      <c r="H204" s="177"/>
      <c r="I204" s="177"/>
      <c r="J204" s="177"/>
      <c r="K204" s="177"/>
      <c r="L204" s="178"/>
      <c r="N204" s="176" t="s">
        <v>0</v>
      </c>
      <c r="O204" s="177"/>
      <c r="P204" s="177"/>
      <c r="Q204" s="177"/>
      <c r="R204" s="177"/>
      <c r="S204" s="177"/>
      <c r="T204" s="177"/>
      <c r="U204" s="177"/>
      <c r="V204" s="177"/>
      <c r="W204" s="177"/>
      <c r="X204" s="177"/>
      <c r="Y204" s="178"/>
      <c r="AA204" s="176" t="s">
        <v>695</v>
      </c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8"/>
      <c r="AN204" s="176" t="s">
        <v>695</v>
      </c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8"/>
      <c r="BA204" s="176" t="s">
        <v>0</v>
      </c>
      <c r="BB204" s="177"/>
      <c r="BC204" s="177"/>
      <c r="BD204" s="177"/>
      <c r="BE204" s="177"/>
      <c r="BF204" s="177"/>
      <c r="BG204" s="177"/>
      <c r="BH204" s="177"/>
      <c r="BI204" s="177"/>
      <c r="BJ204" s="177"/>
      <c r="BK204" s="177"/>
      <c r="BL204" s="178"/>
    </row>
    <row r="205" spans="1:64" ht="13.5" customHeight="1">
      <c r="A205" s="176" t="s">
        <v>586</v>
      </c>
      <c r="B205" s="192">
        <f>IF(D205&gt;H205,1,0)+IF(D207&gt;H207,1,0)+IF(D209&gt;H209,1,0)</f>
        <v>2</v>
      </c>
      <c r="C205" s="193"/>
      <c r="D205" s="198">
        <v>21</v>
      </c>
      <c r="E205" s="199"/>
      <c r="F205" s="199" t="s">
        <v>3</v>
      </c>
      <c r="G205" s="199"/>
      <c r="H205" s="199">
        <v>9</v>
      </c>
      <c r="I205" s="202"/>
      <c r="J205" s="192">
        <f>IF(D205&lt;H205,1,0)+IF(D207&lt;H207,1,0)+IF(D209&lt;H209,1,0)</f>
        <v>0</v>
      </c>
      <c r="K205" s="193"/>
      <c r="L205" s="191" t="s">
        <v>507</v>
      </c>
      <c r="N205" s="176" t="s">
        <v>365</v>
      </c>
      <c r="O205" s="192">
        <f>IF(Q205&gt;U205,1,0)+IF(Q207&gt;U207,1,0)+IF(Q209&gt;U209,1,0)</f>
        <v>2</v>
      </c>
      <c r="P205" s="193"/>
      <c r="Q205" s="198">
        <v>21</v>
      </c>
      <c r="R205" s="199"/>
      <c r="S205" s="199" t="s">
        <v>3</v>
      </c>
      <c r="T205" s="199"/>
      <c r="U205" s="199">
        <v>15</v>
      </c>
      <c r="V205" s="202"/>
      <c r="W205" s="192">
        <f>IF(Q205&lt;U205,1,0)+IF(Q207&lt;U207,1,0)+IF(Q209&lt;U209,1,0)</f>
        <v>1</v>
      </c>
      <c r="X205" s="193"/>
      <c r="Y205" s="191" t="s">
        <v>350</v>
      </c>
      <c r="AA205" s="176" t="s">
        <v>317</v>
      </c>
      <c r="AB205" s="192">
        <f>IF(AD205&gt;AH205,1,0)+IF(AD207&gt;AH207,1,0)+IF(AD209&gt;AH209,1,0)</f>
        <v>0</v>
      </c>
      <c r="AC205" s="193"/>
      <c r="AD205" s="198">
        <v>13</v>
      </c>
      <c r="AE205" s="199"/>
      <c r="AF205" s="199" t="s">
        <v>696</v>
      </c>
      <c r="AG205" s="199"/>
      <c r="AH205" s="199">
        <v>21</v>
      </c>
      <c r="AI205" s="202"/>
      <c r="AJ205" s="192">
        <f>IF(AD205&lt;AH205,1,0)+IF(AD207&lt;AH207,1,0)+IF(AD209&lt;AH209,1,0)</f>
        <v>2</v>
      </c>
      <c r="AK205" s="193"/>
      <c r="AL205" s="191" t="s">
        <v>755</v>
      </c>
      <c r="AN205" s="176" t="s">
        <v>232</v>
      </c>
      <c r="AO205" s="192">
        <f>IF(AQ205&gt;AU205,1,0)+IF(AQ207&gt;AU207,1,0)+IF(AQ209&gt;AU209,1,0)</f>
        <v>2</v>
      </c>
      <c r="AP205" s="193"/>
      <c r="AQ205" s="198">
        <v>21</v>
      </c>
      <c r="AR205" s="199"/>
      <c r="AS205" s="199" t="s">
        <v>696</v>
      </c>
      <c r="AT205" s="199"/>
      <c r="AU205" s="199">
        <v>8</v>
      </c>
      <c r="AV205" s="202"/>
      <c r="AW205" s="192">
        <f>IF(AQ205&lt;AU205,1,0)+IF(AQ207&lt;AU207,1,0)+IF(AQ209&lt;AU209,1,0)</f>
        <v>0</v>
      </c>
      <c r="AX205" s="193"/>
      <c r="AY205" s="191" t="s">
        <v>724</v>
      </c>
      <c r="BA205" s="176" t="s">
        <v>445</v>
      </c>
      <c r="BB205" s="192">
        <f>IF(BD205&gt;BH205,1,0)+IF(BD207&gt;BH207,1,0)+IF(BD209&gt;BH209,1,0)</f>
        <v>0</v>
      </c>
      <c r="BC205" s="193"/>
      <c r="BD205" s="198">
        <v>17</v>
      </c>
      <c r="BE205" s="199"/>
      <c r="BF205" s="199" t="s">
        <v>3</v>
      </c>
      <c r="BG205" s="199"/>
      <c r="BH205" s="199">
        <v>21</v>
      </c>
      <c r="BI205" s="202"/>
      <c r="BJ205" s="192">
        <f>IF(BD205&lt;BH205,1,0)+IF(BD207&lt;BH207,1,0)+IF(BD209&lt;BH209,1,0)</f>
        <v>2</v>
      </c>
      <c r="BK205" s="193"/>
      <c r="BL205" s="191" t="s">
        <v>452</v>
      </c>
    </row>
    <row r="206" spans="1:64" ht="13.5" customHeight="1">
      <c r="A206" s="172"/>
      <c r="B206" s="194"/>
      <c r="C206" s="195"/>
      <c r="D206" s="175"/>
      <c r="E206" s="174"/>
      <c r="F206" s="174"/>
      <c r="G206" s="174"/>
      <c r="H206" s="174"/>
      <c r="I206" s="180"/>
      <c r="J206" s="194"/>
      <c r="K206" s="195"/>
      <c r="L206" s="184"/>
      <c r="N206" s="172"/>
      <c r="O206" s="194"/>
      <c r="P206" s="195"/>
      <c r="Q206" s="175"/>
      <c r="R206" s="174"/>
      <c r="S206" s="174"/>
      <c r="T206" s="174"/>
      <c r="U206" s="174"/>
      <c r="V206" s="180"/>
      <c r="W206" s="194"/>
      <c r="X206" s="195"/>
      <c r="Y206" s="184"/>
      <c r="AA206" s="172"/>
      <c r="AB206" s="194"/>
      <c r="AC206" s="195"/>
      <c r="AD206" s="175"/>
      <c r="AE206" s="174"/>
      <c r="AF206" s="174"/>
      <c r="AG206" s="174"/>
      <c r="AH206" s="174"/>
      <c r="AI206" s="180"/>
      <c r="AJ206" s="194"/>
      <c r="AK206" s="195"/>
      <c r="AL206" s="184"/>
      <c r="AN206" s="172"/>
      <c r="AO206" s="194"/>
      <c r="AP206" s="195"/>
      <c r="AQ206" s="175"/>
      <c r="AR206" s="174"/>
      <c r="AS206" s="174"/>
      <c r="AT206" s="174"/>
      <c r="AU206" s="174"/>
      <c r="AV206" s="180"/>
      <c r="AW206" s="194"/>
      <c r="AX206" s="195"/>
      <c r="AY206" s="184"/>
      <c r="BA206" s="172"/>
      <c r="BB206" s="194"/>
      <c r="BC206" s="195"/>
      <c r="BD206" s="175"/>
      <c r="BE206" s="174"/>
      <c r="BF206" s="174"/>
      <c r="BG206" s="174"/>
      <c r="BH206" s="174"/>
      <c r="BI206" s="180"/>
      <c r="BJ206" s="194"/>
      <c r="BK206" s="195"/>
      <c r="BL206" s="184"/>
    </row>
    <row r="207" spans="1:64" ht="13.5" customHeight="1">
      <c r="A207" s="172"/>
      <c r="B207" s="194"/>
      <c r="C207" s="195"/>
      <c r="D207" s="175">
        <v>21</v>
      </c>
      <c r="E207" s="174"/>
      <c r="F207" s="174" t="s">
        <v>3</v>
      </c>
      <c r="G207" s="174"/>
      <c r="H207" s="174">
        <v>11</v>
      </c>
      <c r="I207" s="180"/>
      <c r="J207" s="194"/>
      <c r="K207" s="195"/>
      <c r="L207" s="184"/>
      <c r="N207" s="172"/>
      <c r="O207" s="194"/>
      <c r="P207" s="195"/>
      <c r="Q207" s="175">
        <v>28</v>
      </c>
      <c r="R207" s="174"/>
      <c r="S207" s="174" t="s">
        <v>3</v>
      </c>
      <c r="T207" s="174"/>
      <c r="U207" s="174">
        <v>30</v>
      </c>
      <c r="V207" s="180"/>
      <c r="W207" s="194"/>
      <c r="X207" s="195"/>
      <c r="Y207" s="184"/>
      <c r="AA207" s="172"/>
      <c r="AB207" s="194"/>
      <c r="AC207" s="195"/>
      <c r="AD207" s="175">
        <v>13</v>
      </c>
      <c r="AE207" s="174"/>
      <c r="AF207" s="174" t="s">
        <v>696</v>
      </c>
      <c r="AG207" s="174"/>
      <c r="AH207" s="174">
        <v>21</v>
      </c>
      <c r="AI207" s="180"/>
      <c r="AJ207" s="194"/>
      <c r="AK207" s="195"/>
      <c r="AL207" s="184"/>
      <c r="AN207" s="172"/>
      <c r="AO207" s="194"/>
      <c r="AP207" s="195"/>
      <c r="AQ207" s="175">
        <v>21</v>
      </c>
      <c r="AR207" s="174"/>
      <c r="AS207" s="174" t="s">
        <v>696</v>
      </c>
      <c r="AT207" s="174"/>
      <c r="AU207" s="174">
        <v>14</v>
      </c>
      <c r="AV207" s="180"/>
      <c r="AW207" s="194"/>
      <c r="AX207" s="195"/>
      <c r="AY207" s="184"/>
      <c r="BA207" s="172"/>
      <c r="BB207" s="194"/>
      <c r="BC207" s="195"/>
      <c r="BD207" s="175">
        <v>12</v>
      </c>
      <c r="BE207" s="174"/>
      <c r="BF207" s="174" t="s">
        <v>3</v>
      </c>
      <c r="BG207" s="174"/>
      <c r="BH207" s="174">
        <v>21</v>
      </c>
      <c r="BI207" s="180"/>
      <c r="BJ207" s="194"/>
      <c r="BK207" s="195"/>
      <c r="BL207" s="184"/>
    </row>
    <row r="208" spans="1:64" ht="13.5" customHeight="1">
      <c r="A208" s="172" t="s">
        <v>587</v>
      </c>
      <c r="B208" s="194"/>
      <c r="C208" s="195"/>
      <c r="D208" s="175"/>
      <c r="E208" s="174"/>
      <c r="F208" s="174"/>
      <c r="G208" s="174"/>
      <c r="H208" s="174"/>
      <c r="I208" s="180"/>
      <c r="J208" s="194"/>
      <c r="K208" s="195"/>
      <c r="L208" s="184" t="s">
        <v>508</v>
      </c>
      <c r="N208" s="172" t="s">
        <v>363</v>
      </c>
      <c r="O208" s="194"/>
      <c r="P208" s="195"/>
      <c r="Q208" s="175"/>
      <c r="R208" s="174"/>
      <c r="S208" s="174"/>
      <c r="T208" s="174"/>
      <c r="U208" s="174"/>
      <c r="V208" s="180"/>
      <c r="W208" s="194"/>
      <c r="X208" s="195"/>
      <c r="Y208" s="184" t="s">
        <v>351</v>
      </c>
      <c r="AA208" s="172" t="s">
        <v>318</v>
      </c>
      <c r="AB208" s="194"/>
      <c r="AC208" s="195"/>
      <c r="AD208" s="175"/>
      <c r="AE208" s="174"/>
      <c r="AF208" s="174"/>
      <c r="AG208" s="174"/>
      <c r="AH208" s="174"/>
      <c r="AI208" s="180"/>
      <c r="AJ208" s="194"/>
      <c r="AK208" s="195"/>
      <c r="AL208" s="184" t="s">
        <v>756</v>
      </c>
      <c r="AN208" s="172" t="s">
        <v>237</v>
      </c>
      <c r="AO208" s="194"/>
      <c r="AP208" s="195"/>
      <c r="AQ208" s="175"/>
      <c r="AR208" s="174"/>
      <c r="AS208" s="174"/>
      <c r="AT208" s="174"/>
      <c r="AU208" s="174"/>
      <c r="AV208" s="180"/>
      <c r="AW208" s="194"/>
      <c r="AX208" s="195"/>
      <c r="AY208" s="184" t="s">
        <v>725</v>
      </c>
      <c r="BA208" s="172" t="s">
        <v>561</v>
      </c>
      <c r="BB208" s="194"/>
      <c r="BC208" s="195"/>
      <c r="BD208" s="175"/>
      <c r="BE208" s="174"/>
      <c r="BF208" s="174"/>
      <c r="BG208" s="174"/>
      <c r="BH208" s="174"/>
      <c r="BI208" s="180"/>
      <c r="BJ208" s="194"/>
      <c r="BK208" s="195"/>
      <c r="BL208" s="184" t="s">
        <v>455</v>
      </c>
    </row>
    <row r="209" spans="1:64" ht="13.5" customHeight="1">
      <c r="A209" s="172"/>
      <c r="B209" s="194"/>
      <c r="C209" s="195"/>
      <c r="D209" s="175"/>
      <c r="E209" s="174"/>
      <c r="F209" s="174" t="s">
        <v>3</v>
      </c>
      <c r="G209" s="174"/>
      <c r="H209" s="174"/>
      <c r="I209" s="180"/>
      <c r="J209" s="194"/>
      <c r="K209" s="195"/>
      <c r="L209" s="184"/>
      <c r="N209" s="172"/>
      <c r="O209" s="194"/>
      <c r="P209" s="195"/>
      <c r="Q209" s="175">
        <v>21</v>
      </c>
      <c r="R209" s="174"/>
      <c r="S209" s="174" t="s">
        <v>3</v>
      </c>
      <c r="T209" s="174"/>
      <c r="U209" s="174">
        <v>17</v>
      </c>
      <c r="V209" s="180"/>
      <c r="W209" s="194"/>
      <c r="X209" s="195"/>
      <c r="Y209" s="184"/>
      <c r="AA209" s="172"/>
      <c r="AB209" s="194"/>
      <c r="AC209" s="195"/>
      <c r="AD209" s="175"/>
      <c r="AE209" s="174"/>
      <c r="AF209" s="174" t="s">
        <v>696</v>
      </c>
      <c r="AG209" s="174"/>
      <c r="AH209" s="174"/>
      <c r="AI209" s="180"/>
      <c r="AJ209" s="194"/>
      <c r="AK209" s="195"/>
      <c r="AL209" s="184"/>
      <c r="AN209" s="172"/>
      <c r="AO209" s="194"/>
      <c r="AP209" s="195"/>
      <c r="AQ209" s="175"/>
      <c r="AR209" s="174"/>
      <c r="AS209" s="174" t="s">
        <v>696</v>
      </c>
      <c r="AT209" s="174"/>
      <c r="AU209" s="174"/>
      <c r="AV209" s="180"/>
      <c r="AW209" s="194"/>
      <c r="AX209" s="195"/>
      <c r="AY209" s="184"/>
      <c r="BA209" s="172"/>
      <c r="BB209" s="194"/>
      <c r="BC209" s="195"/>
      <c r="BD209" s="175"/>
      <c r="BE209" s="174"/>
      <c r="BF209" s="174" t="s">
        <v>3</v>
      </c>
      <c r="BG209" s="174"/>
      <c r="BH209" s="174"/>
      <c r="BI209" s="180"/>
      <c r="BJ209" s="194"/>
      <c r="BK209" s="195"/>
      <c r="BL209" s="184"/>
    </row>
    <row r="210" spans="1:64" ht="13.5" customHeight="1">
      <c r="A210" s="173"/>
      <c r="B210" s="196"/>
      <c r="C210" s="197"/>
      <c r="D210" s="183"/>
      <c r="E210" s="181"/>
      <c r="F210" s="181"/>
      <c r="G210" s="181"/>
      <c r="H210" s="181"/>
      <c r="I210" s="182"/>
      <c r="J210" s="196"/>
      <c r="K210" s="197"/>
      <c r="L210" s="185"/>
      <c r="N210" s="173"/>
      <c r="O210" s="196"/>
      <c r="P210" s="197"/>
      <c r="Q210" s="183"/>
      <c r="R210" s="181"/>
      <c r="S210" s="181"/>
      <c r="T210" s="181"/>
      <c r="U210" s="181"/>
      <c r="V210" s="182"/>
      <c r="W210" s="196"/>
      <c r="X210" s="197"/>
      <c r="Y210" s="185"/>
      <c r="AA210" s="173"/>
      <c r="AB210" s="196"/>
      <c r="AC210" s="197"/>
      <c r="AD210" s="183"/>
      <c r="AE210" s="181"/>
      <c r="AF210" s="181"/>
      <c r="AG210" s="181"/>
      <c r="AH210" s="181"/>
      <c r="AI210" s="182"/>
      <c r="AJ210" s="196"/>
      <c r="AK210" s="197"/>
      <c r="AL210" s="185"/>
      <c r="AN210" s="173"/>
      <c r="AO210" s="196"/>
      <c r="AP210" s="197"/>
      <c r="AQ210" s="183"/>
      <c r="AR210" s="181"/>
      <c r="AS210" s="181"/>
      <c r="AT210" s="181"/>
      <c r="AU210" s="181"/>
      <c r="AV210" s="182"/>
      <c r="AW210" s="196"/>
      <c r="AX210" s="197"/>
      <c r="AY210" s="185"/>
      <c r="BA210" s="173"/>
      <c r="BB210" s="196"/>
      <c r="BC210" s="197"/>
      <c r="BD210" s="183"/>
      <c r="BE210" s="181"/>
      <c r="BF210" s="181"/>
      <c r="BG210" s="181"/>
      <c r="BH210" s="181"/>
      <c r="BI210" s="182"/>
      <c r="BJ210" s="196"/>
      <c r="BK210" s="197"/>
      <c r="BL210" s="185"/>
    </row>
    <row r="211" spans="1:64" ht="14.25">
      <c r="A211" s="176" t="s">
        <v>1</v>
      </c>
      <c r="B211" s="177" t="s">
        <v>1</v>
      </c>
      <c r="C211" s="177"/>
      <c r="D211" s="177"/>
      <c r="E211" s="177"/>
      <c r="F211" s="177"/>
      <c r="G211" s="177"/>
      <c r="H211" s="177"/>
      <c r="I211" s="177"/>
      <c r="J211" s="177"/>
      <c r="K211" s="177"/>
      <c r="L211" s="178"/>
      <c r="N211" s="176" t="s">
        <v>1</v>
      </c>
      <c r="O211" s="177" t="s">
        <v>1</v>
      </c>
      <c r="P211" s="177"/>
      <c r="Q211" s="177"/>
      <c r="R211" s="177"/>
      <c r="S211" s="177"/>
      <c r="T211" s="177"/>
      <c r="U211" s="177"/>
      <c r="V211" s="177"/>
      <c r="W211" s="177"/>
      <c r="X211" s="177"/>
      <c r="Y211" s="178"/>
      <c r="AA211" s="176" t="s">
        <v>701</v>
      </c>
      <c r="AB211" s="177" t="s">
        <v>701</v>
      </c>
      <c r="AC211" s="177"/>
      <c r="AD211" s="177"/>
      <c r="AE211" s="177"/>
      <c r="AF211" s="177"/>
      <c r="AG211" s="177"/>
      <c r="AH211" s="177"/>
      <c r="AI211" s="177"/>
      <c r="AJ211" s="177"/>
      <c r="AK211" s="177"/>
      <c r="AL211" s="178"/>
      <c r="AN211" s="176" t="s">
        <v>701</v>
      </c>
      <c r="AO211" s="177" t="s">
        <v>701</v>
      </c>
      <c r="AP211" s="177"/>
      <c r="AQ211" s="177"/>
      <c r="AR211" s="177"/>
      <c r="AS211" s="177"/>
      <c r="AT211" s="177"/>
      <c r="AU211" s="177"/>
      <c r="AV211" s="177"/>
      <c r="AW211" s="177"/>
      <c r="AX211" s="177"/>
      <c r="AY211" s="178"/>
      <c r="BA211" s="176" t="s">
        <v>1</v>
      </c>
      <c r="BB211" s="177" t="s">
        <v>1</v>
      </c>
      <c r="BC211" s="177"/>
      <c r="BD211" s="177"/>
      <c r="BE211" s="177"/>
      <c r="BF211" s="177"/>
      <c r="BG211" s="177"/>
      <c r="BH211" s="177"/>
      <c r="BI211" s="177"/>
      <c r="BJ211" s="177"/>
      <c r="BK211" s="177"/>
      <c r="BL211" s="178"/>
    </row>
    <row r="212" spans="1:64" ht="13.5" customHeight="1">
      <c r="A212" s="176" t="s">
        <v>588</v>
      </c>
      <c r="B212" s="192">
        <f>IF(D212&gt;H212,1,0)+IF(D214&gt;H214,1,0)+IF(D216&gt;H216,1,0)</f>
        <v>2</v>
      </c>
      <c r="C212" s="193"/>
      <c r="D212" s="198">
        <v>21</v>
      </c>
      <c r="E212" s="199"/>
      <c r="F212" s="199" t="s">
        <v>3</v>
      </c>
      <c r="G212" s="199"/>
      <c r="H212" s="199">
        <v>16</v>
      </c>
      <c r="I212" s="202"/>
      <c r="J212" s="192">
        <f>IF(D212&lt;H212,1,0)+IF(D214&lt;H214,1,0)+IF(D216&lt;H216,1,0)</f>
        <v>0</v>
      </c>
      <c r="K212" s="193"/>
      <c r="L212" s="191" t="s">
        <v>64</v>
      </c>
      <c r="N212" s="176" t="s">
        <v>367</v>
      </c>
      <c r="O212" s="192">
        <f>IF(Q212&gt;U212,1,0)+IF(Q214&gt;U214,1,0)+IF(Q216&gt;U216,1,0)</f>
        <v>2</v>
      </c>
      <c r="P212" s="193"/>
      <c r="Q212" s="198">
        <v>18</v>
      </c>
      <c r="R212" s="199"/>
      <c r="S212" s="199" t="s">
        <v>3</v>
      </c>
      <c r="T212" s="199"/>
      <c r="U212" s="199">
        <v>21</v>
      </c>
      <c r="V212" s="202"/>
      <c r="W212" s="192">
        <f>IF(Q212&lt;U212,1,0)+IF(Q214&lt;U214,1,0)+IF(Q216&lt;U216,1,0)</f>
        <v>1</v>
      </c>
      <c r="X212" s="193"/>
      <c r="Y212" s="191" t="s">
        <v>352</v>
      </c>
      <c r="AA212" s="176" t="s">
        <v>319</v>
      </c>
      <c r="AB212" s="192">
        <f>IF(AD212&gt;AH212,1,0)+IF(AD214&gt;AH214,1,0)+IF(AD216&gt;AH216,1,0)</f>
        <v>1</v>
      </c>
      <c r="AC212" s="193"/>
      <c r="AD212" s="198">
        <v>21</v>
      </c>
      <c r="AE212" s="199"/>
      <c r="AF212" s="199" t="s">
        <v>696</v>
      </c>
      <c r="AG212" s="199"/>
      <c r="AH212" s="199">
        <v>12</v>
      </c>
      <c r="AI212" s="202"/>
      <c r="AJ212" s="192">
        <f>IF(AD212&lt;AH212,1,0)+IF(AD214&lt;AH214,1,0)+IF(AD216&lt;AH216,1,0)</f>
        <v>2</v>
      </c>
      <c r="AK212" s="193"/>
      <c r="AL212" s="191" t="s">
        <v>757</v>
      </c>
      <c r="AN212" s="176" t="s">
        <v>234</v>
      </c>
      <c r="AO212" s="192">
        <f>IF(AQ212&gt;AU212,1,0)+IF(AQ214&gt;AU214,1,0)+IF(AQ216&gt;AU216,1,0)</f>
        <v>1</v>
      </c>
      <c r="AP212" s="193"/>
      <c r="AQ212" s="198">
        <v>21</v>
      </c>
      <c r="AR212" s="199"/>
      <c r="AS212" s="199" t="s">
        <v>696</v>
      </c>
      <c r="AT212" s="199"/>
      <c r="AU212" s="199">
        <v>5</v>
      </c>
      <c r="AV212" s="202"/>
      <c r="AW212" s="192">
        <f>IF(AQ212&lt;AU212,1,0)+IF(AQ214&lt;AU214,1,0)+IF(AQ216&lt;AU216,1,0)</f>
        <v>2</v>
      </c>
      <c r="AX212" s="193"/>
      <c r="AY212" s="191" t="s">
        <v>720</v>
      </c>
      <c r="BA212" s="176" t="s">
        <v>447</v>
      </c>
      <c r="BB212" s="192">
        <v>0</v>
      </c>
      <c r="BC212" s="193"/>
      <c r="BD212" s="198" t="s">
        <v>548</v>
      </c>
      <c r="BE212" s="199"/>
      <c r="BF212" s="199" t="s">
        <v>3</v>
      </c>
      <c r="BG212" s="199"/>
      <c r="BH212" s="199"/>
      <c r="BI212" s="202"/>
      <c r="BJ212" s="192">
        <v>2</v>
      </c>
      <c r="BK212" s="193"/>
      <c r="BL212" s="191" t="s">
        <v>453</v>
      </c>
    </row>
    <row r="213" spans="1:64" ht="13.5" customHeight="1">
      <c r="A213" s="172"/>
      <c r="B213" s="194"/>
      <c r="C213" s="195"/>
      <c r="D213" s="175"/>
      <c r="E213" s="174"/>
      <c r="F213" s="174"/>
      <c r="G213" s="174"/>
      <c r="H213" s="174"/>
      <c r="I213" s="180"/>
      <c r="J213" s="194"/>
      <c r="K213" s="195"/>
      <c r="L213" s="184"/>
      <c r="N213" s="172"/>
      <c r="O213" s="194"/>
      <c r="P213" s="195"/>
      <c r="Q213" s="175"/>
      <c r="R213" s="174"/>
      <c r="S213" s="174"/>
      <c r="T213" s="174"/>
      <c r="U213" s="174"/>
      <c r="V213" s="180"/>
      <c r="W213" s="194"/>
      <c r="X213" s="195"/>
      <c r="Y213" s="184"/>
      <c r="AA213" s="172"/>
      <c r="AB213" s="194"/>
      <c r="AC213" s="195"/>
      <c r="AD213" s="175"/>
      <c r="AE213" s="174"/>
      <c r="AF213" s="174"/>
      <c r="AG213" s="174"/>
      <c r="AH213" s="174"/>
      <c r="AI213" s="180"/>
      <c r="AJ213" s="194"/>
      <c r="AK213" s="195"/>
      <c r="AL213" s="184"/>
      <c r="AN213" s="172"/>
      <c r="AO213" s="194"/>
      <c r="AP213" s="195"/>
      <c r="AQ213" s="175"/>
      <c r="AR213" s="174"/>
      <c r="AS213" s="174"/>
      <c r="AT213" s="174"/>
      <c r="AU213" s="174"/>
      <c r="AV213" s="180"/>
      <c r="AW213" s="194"/>
      <c r="AX213" s="195"/>
      <c r="AY213" s="184"/>
      <c r="BA213" s="172"/>
      <c r="BB213" s="194"/>
      <c r="BC213" s="195"/>
      <c r="BD213" s="175"/>
      <c r="BE213" s="174"/>
      <c r="BF213" s="174"/>
      <c r="BG213" s="174"/>
      <c r="BH213" s="174"/>
      <c r="BI213" s="180"/>
      <c r="BJ213" s="194"/>
      <c r="BK213" s="195"/>
      <c r="BL213" s="184"/>
    </row>
    <row r="214" spans="1:64" ht="13.5" customHeight="1">
      <c r="A214" s="172"/>
      <c r="B214" s="194"/>
      <c r="C214" s="195"/>
      <c r="D214" s="175">
        <v>21</v>
      </c>
      <c r="E214" s="174"/>
      <c r="F214" s="174" t="s">
        <v>3</v>
      </c>
      <c r="G214" s="174"/>
      <c r="H214" s="174">
        <v>13</v>
      </c>
      <c r="I214" s="180"/>
      <c r="J214" s="194"/>
      <c r="K214" s="195"/>
      <c r="L214" s="184"/>
      <c r="N214" s="172"/>
      <c r="O214" s="194"/>
      <c r="P214" s="195"/>
      <c r="Q214" s="175">
        <v>21</v>
      </c>
      <c r="R214" s="174"/>
      <c r="S214" s="174" t="s">
        <v>3</v>
      </c>
      <c r="T214" s="174"/>
      <c r="U214" s="174">
        <v>19</v>
      </c>
      <c r="V214" s="180"/>
      <c r="W214" s="194"/>
      <c r="X214" s="195"/>
      <c r="Y214" s="184"/>
      <c r="AA214" s="172"/>
      <c r="AB214" s="194"/>
      <c r="AC214" s="195"/>
      <c r="AD214" s="175">
        <v>18</v>
      </c>
      <c r="AE214" s="174"/>
      <c r="AF214" s="174" t="s">
        <v>696</v>
      </c>
      <c r="AG214" s="174"/>
      <c r="AH214" s="174">
        <v>21</v>
      </c>
      <c r="AI214" s="180"/>
      <c r="AJ214" s="194"/>
      <c r="AK214" s="195"/>
      <c r="AL214" s="184"/>
      <c r="AN214" s="172"/>
      <c r="AO214" s="194"/>
      <c r="AP214" s="195"/>
      <c r="AQ214" s="175">
        <v>16</v>
      </c>
      <c r="AR214" s="174"/>
      <c r="AS214" s="174" t="s">
        <v>696</v>
      </c>
      <c r="AT214" s="174"/>
      <c r="AU214" s="174">
        <v>21</v>
      </c>
      <c r="AV214" s="180"/>
      <c r="AW214" s="194"/>
      <c r="AX214" s="195"/>
      <c r="AY214" s="184"/>
      <c r="BA214" s="172"/>
      <c r="BB214" s="194"/>
      <c r="BC214" s="195"/>
      <c r="BD214" s="175"/>
      <c r="BE214" s="174"/>
      <c r="BF214" s="174" t="s">
        <v>3</v>
      </c>
      <c r="BG214" s="174"/>
      <c r="BH214" s="174"/>
      <c r="BI214" s="180"/>
      <c r="BJ214" s="194"/>
      <c r="BK214" s="195"/>
      <c r="BL214" s="184"/>
    </row>
    <row r="215" spans="1:64" ht="13.5" customHeight="1">
      <c r="A215" s="172" t="s">
        <v>589</v>
      </c>
      <c r="B215" s="194"/>
      <c r="C215" s="195"/>
      <c r="D215" s="175"/>
      <c r="E215" s="174"/>
      <c r="F215" s="174"/>
      <c r="G215" s="174"/>
      <c r="H215" s="174"/>
      <c r="I215" s="180"/>
      <c r="J215" s="194"/>
      <c r="K215" s="195"/>
      <c r="L215" s="184" t="s">
        <v>509</v>
      </c>
      <c r="N215" s="172" t="s">
        <v>523</v>
      </c>
      <c r="O215" s="194"/>
      <c r="P215" s="195"/>
      <c r="Q215" s="175"/>
      <c r="R215" s="174"/>
      <c r="S215" s="174"/>
      <c r="T215" s="174"/>
      <c r="U215" s="174"/>
      <c r="V215" s="180"/>
      <c r="W215" s="194"/>
      <c r="X215" s="195"/>
      <c r="Y215" s="184" t="s">
        <v>353</v>
      </c>
      <c r="AA215" s="172" t="s">
        <v>320</v>
      </c>
      <c r="AB215" s="194"/>
      <c r="AC215" s="195"/>
      <c r="AD215" s="175"/>
      <c r="AE215" s="174"/>
      <c r="AF215" s="174"/>
      <c r="AG215" s="174"/>
      <c r="AH215" s="174"/>
      <c r="AI215" s="180"/>
      <c r="AJ215" s="194"/>
      <c r="AK215" s="195"/>
      <c r="AL215" s="184" t="s">
        <v>758</v>
      </c>
      <c r="AN215" s="172" t="s">
        <v>759</v>
      </c>
      <c r="AO215" s="194"/>
      <c r="AP215" s="195"/>
      <c r="AQ215" s="175"/>
      <c r="AR215" s="174"/>
      <c r="AS215" s="174"/>
      <c r="AT215" s="174"/>
      <c r="AU215" s="174"/>
      <c r="AV215" s="180"/>
      <c r="AW215" s="194"/>
      <c r="AX215" s="195"/>
      <c r="AY215" s="184" t="s">
        <v>721</v>
      </c>
      <c r="BA215" s="172" t="s">
        <v>448</v>
      </c>
      <c r="BB215" s="194"/>
      <c r="BC215" s="195"/>
      <c r="BD215" s="175"/>
      <c r="BE215" s="174"/>
      <c r="BF215" s="174"/>
      <c r="BG215" s="174"/>
      <c r="BH215" s="174"/>
      <c r="BI215" s="180"/>
      <c r="BJ215" s="194"/>
      <c r="BK215" s="195"/>
      <c r="BL215" s="184" t="s">
        <v>454</v>
      </c>
    </row>
    <row r="216" spans="1:64" ht="13.5" customHeight="1">
      <c r="A216" s="172"/>
      <c r="B216" s="194"/>
      <c r="C216" s="195"/>
      <c r="D216" s="175"/>
      <c r="E216" s="174"/>
      <c r="F216" s="174" t="s">
        <v>3</v>
      </c>
      <c r="G216" s="174"/>
      <c r="H216" s="174"/>
      <c r="I216" s="180"/>
      <c r="J216" s="194"/>
      <c r="K216" s="195"/>
      <c r="L216" s="184"/>
      <c r="N216" s="172"/>
      <c r="O216" s="194"/>
      <c r="P216" s="195"/>
      <c r="Q216" s="175">
        <v>21</v>
      </c>
      <c r="R216" s="174"/>
      <c r="S216" s="174" t="s">
        <v>3</v>
      </c>
      <c r="T216" s="174"/>
      <c r="U216" s="174">
        <v>16</v>
      </c>
      <c r="V216" s="180"/>
      <c r="W216" s="194"/>
      <c r="X216" s="195"/>
      <c r="Y216" s="184"/>
      <c r="AA216" s="172"/>
      <c r="AB216" s="194"/>
      <c r="AC216" s="195"/>
      <c r="AD216" s="175">
        <v>18</v>
      </c>
      <c r="AE216" s="174"/>
      <c r="AF216" s="174" t="s">
        <v>696</v>
      </c>
      <c r="AG216" s="174"/>
      <c r="AH216" s="174">
        <v>21</v>
      </c>
      <c r="AI216" s="180"/>
      <c r="AJ216" s="194"/>
      <c r="AK216" s="195"/>
      <c r="AL216" s="184"/>
      <c r="AN216" s="172"/>
      <c r="AO216" s="194"/>
      <c r="AP216" s="195"/>
      <c r="AQ216" s="175">
        <v>13</v>
      </c>
      <c r="AR216" s="174"/>
      <c r="AS216" s="174" t="s">
        <v>696</v>
      </c>
      <c r="AT216" s="174"/>
      <c r="AU216" s="174">
        <v>21</v>
      </c>
      <c r="AV216" s="180"/>
      <c r="AW216" s="194"/>
      <c r="AX216" s="195"/>
      <c r="AY216" s="184"/>
      <c r="BA216" s="172"/>
      <c r="BB216" s="194"/>
      <c r="BC216" s="195"/>
      <c r="BD216" s="175"/>
      <c r="BE216" s="174"/>
      <c r="BF216" s="174" t="s">
        <v>3</v>
      </c>
      <c r="BG216" s="174"/>
      <c r="BH216" s="174"/>
      <c r="BI216" s="180"/>
      <c r="BJ216" s="194"/>
      <c r="BK216" s="195"/>
      <c r="BL216" s="184"/>
    </row>
    <row r="217" spans="1:64" ht="13.5" customHeight="1">
      <c r="A217" s="173"/>
      <c r="B217" s="196"/>
      <c r="C217" s="197"/>
      <c r="D217" s="183"/>
      <c r="E217" s="181"/>
      <c r="F217" s="181"/>
      <c r="G217" s="181"/>
      <c r="H217" s="181"/>
      <c r="I217" s="182"/>
      <c r="J217" s="196"/>
      <c r="K217" s="197"/>
      <c r="L217" s="185"/>
      <c r="N217" s="173"/>
      <c r="O217" s="196"/>
      <c r="P217" s="197"/>
      <c r="Q217" s="183"/>
      <c r="R217" s="181"/>
      <c r="S217" s="181"/>
      <c r="T217" s="181"/>
      <c r="U217" s="181"/>
      <c r="V217" s="182"/>
      <c r="W217" s="196"/>
      <c r="X217" s="197"/>
      <c r="Y217" s="185"/>
      <c r="AA217" s="173"/>
      <c r="AB217" s="196"/>
      <c r="AC217" s="197"/>
      <c r="AD217" s="183"/>
      <c r="AE217" s="181"/>
      <c r="AF217" s="181"/>
      <c r="AG217" s="181"/>
      <c r="AH217" s="181"/>
      <c r="AI217" s="182"/>
      <c r="AJ217" s="196"/>
      <c r="AK217" s="197"/>
      <c r="AL217" s="185"/>
      <c r="AN217" s="173"/>
      <c r="AO217" s="196"/>
      <c r="AP217" s="197"/>
      <c r="AQ217" s="183"/>
      <c r="AR217" s="181"/>
      <c r="AS217" s="181"/>
      <c r="AT217" s="181"/>
      <c r="AU217" s="181"/>
      <c r="AV217" s="182"/>
      <c r="AW217" s="196"/>
      <c r="AX217" s="197"/>
      <c r="AY217" s="185"/>
      <c r="BA217" s="173"/>
      <c r="BB217" s="196"/>
      <c r="BC217" s="197"/>
      <c r="BD217" s="183"/>
      <c r="BE217" s="181"/>
      <c r="BF217" s="181"/>
      <c r="BG217" s="181"/>
      <c r="BH217" s="181"/>
      <c r="BI217" s="182"/>
      <c r="BJ217" s="196"/>
      <c r="BK217" s="197"/>
      <c r="BL217" s="185"/>
    </row>
    <row r="218" spans="1:64" ht="14.25">
      <c r="A218" s="176" t="s">
        <v>2</v>
      </c>
      <c r="B218" s="177" t="s">
        <v>2</v>
      </c>
      <c r="C218" s="177"/>
      <c r="D218" s="177"/>
      <c r="E218" s="177"/>
      <c r="F218" s="177"/>
      <c r="G218" s="177"/>
      <c r="H218" s="177"/>
      <c r="I218" s="177"/>
      <c r="J218" s="177"/>
      <c r="K218" s="177"/>
      <c r="L218" s="178"/>
      <c r="N218" s="176" t="s">
        <v>2</v>
      </c>
      <c r="O218" s="177" t="s">
        <v>2</v>
      </c>
      <c r="P218" s="177"/>
      <c r="Q218" s="177"/>
      <c r="R218" s="177"/>
      <c r="S218" s="177"/>
      <c r="T218" s="177"/>
      <c r="U218" s="177"/>
      <c r="V218" s="177"/>
      <c r="W218" s="177"/>
      <c r="X218" s="177"/>
      <c r="Y218" s="178"/>
      <c r="AA218" s="176" t="s">
        <v>706</v>
      </c>
      <c r="AB218" s="177" t="s">
        <v>706</v>
      </c>
      <c r="AC218" s="177"/>
      <c r="AD218" s="177"/>
      <c r="AE218" s="177"/>
      <c r="AF218" s="177"/>
      <c r="AG218" s="177"/>
      <c r="AH218" s="177"/>
      <c r="AI218" s="177"/>
      <c r="AJ218" s="177"/>
      <c r="AK218" s="177"/>
      <c r="AL218" s="178"/>
      <c r="AN218" s="176" t="s">
        <v>706</v>
      </c>
      <c r="AO218" s="177" t="s">
        <v>706</v>
      </c>
      <c r="AP218" s="177"/>
      <c r="AQ218" s="177"/>
      <c r="AR218" s="177"/>
      <c r="AS218" s="177"/>
      <c r="AT218" s="177"/>
      <c r="AU218" s="177"/>
      <c r="AV218" s="177"/>
      <c r="AW218" s="177"/>
      <c r="AX218" s="177"/>
      <c r="AY218" s="178"/>
      <c r="BA218" s="176" t="s">
        <v>2</v>
      </c>
      <c r="BB218" s="177" t="s">
        <v>2</v>
      </c>
      <c r="BC218" s="177"/>
      <c r="BD218" s="177"/>
      <c r="BE218" s="177"/>
      <c r="BF218" s="177"/>
      <c r="BG218" s="177"/>
      <c r="BH218" s="177"/>
      <c r="BI218" s="177"/>
      <c r="BJ218" s="177"/>
      <c r="BK218" s="177"/>
      <c r="BL218" s="178"/>
    </row>
    <row r="219" spans="1:64" ht="13.5" customHeight="1">
      <c r="A219" s="176" t="s">
        <v>590</v>
      </c>
      <c r="B219" s="192">
        <f>IF(D219&gt;H219,1,0)+IF(D221&gt;H221,1,0)+IF(D223&gt;H223,1,0)</f>
        <v>2</v>
      </c>
      <c r="C219" s="193"/>
      <c r="D219" s="198">
        <v>12</v>
      </c>
      <c r="E219" s="199"/>
      <c r="F219" s="199" t="s">
        <v>3</v>
      </c>
      <c r="G219" s="199"/>
      <c r="H219" s="199">
        <v>21</v>
      </c>
      <c r="I219" s="202"/>
      <c r="J219" s="192">
        <f>IF(D219&lt;H219,1,0)+IF(D221&lt;H221,1,0)+IF(D223&lt;H223,1,0)</f>
        <v>1</v>
      </c>
      <c r="K219" s="193"/>
      <c r="L219" s="191" t="s">
        <v>510</v>
      </c>
      <c r="N219" s="176" t="s">
        <v>366</v>
      </c>
      <c r="O219" s="192">
        <f>IF(Q219&gt;U219,1,0)+IF(Q221&gt;U221,1,0)+IF(Q223&gt;U223,1,0)</f>
        <v>2</v>
      </c>
      <c r="P219" s="193"/>
      <c r="Q219" s="198">
        <v>21</v>
      </c>
      <c r="R219" s="199"/>
      <c r="S219" s="199" t="s">
        <v>3</v>
      </c>
      <c r="T219" s="199"/>
      <c r="U219" s="199">
        <v>9</v>
      </c>
      <c r="V219" s="202"/>
      <c r="W219" s="192">
        <f>IF(Q219&lt;U219,1,0)+IF(Q221&lt;U221,1,0)+IF(Q223&lt;U223,1,0)</f>
        <v>0</v>
      </c>
      <c r="X219" s="193"/>
      <c r="Y219" s="191" t="s">
        <v>354</v>
      </c>
      <c r="AA219" s="176" t="s">
        <v>321</v>
      </c>
      <c r="AB219" s="192">
        <f>IF(AD219&gt;AH219,1,0)+IF(AD221&gt;AH221,1,0)+IF(AD223&gt;AH223,1,0)</f>
        <v>2</v>
      </c>
      <c r="AC219" s="193"/>
      <c r="AD219" s="198">
        <v>21</v>
      </c>
      <c r="AE219" s="199"/>
      <c r="AF219" s="199" t="s">
        <v>696</v>
      </c>
      <c r="AG219" s="199"/>
      <c r="AH219" s="199">
        <v>18</v>
      </c>
      <c r="AI219" s="202"/>
      <c r="AJ219" s="192">
        <f>IF(AD219&lt;AH219,1,0)+IF(AD221&lt;AH221,1,0)+IF(AD223&lt;AH223,1,0)</f>
        <v>0</v>
      </c>
      <c r="AK219" s="193"/>
      <c r="AL219" s="191" t="s">
        <v>760</v>
      </c>
      <c r="AN219" s="176" t="s">
        <v>235</v>
      </c>
      <c r="AO219" s="192">
        <f>IF(AQ219&gt;AU219,1,0)+IF(AQ221&gt;AU221,1,0)+IF(AQ223&gt;AU223,1,0)</f>
        <v>2</v>
      </c>
      <c r="AP219" s="193"/>
      <c r="AQ219" s="198">
        <v>21</v>
      </c>
      <c r="AR219" s="199"/>
      <c r="AS219" s="199" t="s">
        <v>696</v>
      </c>
      <c r="AT219" s="199"/>
      <c r="AU219" s="199">
        <v>11</v>
      </c>
      <c r="AV219" s="202"/>
      <c r="AW219" s="192">
        <f>IF(AQ219&lt;AU219,1,0)+IF(AQ221&lt;AU221,1,0)+IF(AQ223&lt;AU223,1,0)</f>
        <v>1</v>
      </c>
      <c r="AX219" s="193"/>
      <c r="AY219" s="191" t="s">
        <v>722</v>
      </c>
      <c r="BA219" s="176" t="s">
        <v>450</v>
      </c>
      <c r="BB219" s="192">
        <f>IF(BD219&gt;BH219,1,0)+IF(BD221&gt;BH221,1,0)+IF(BD223&gt;BH223,1,0)</f>
        <v>2</v>
      </c>
      <c r="BC219" s="193"/>
      <c r="BD219" s="198">
        <v>22</v>
      </c>
      <c r="BE219" s="199"/>
      <c r="BF219" s="199" t="s">
        <v>3</v>
      </c>
      <c r="BG219" s="199"/>
      <c r="BH219" s="199">
        <v>20</v>
      </c>
      <c r="BI219" s="202"/>
      <c r="BJ219" s="192">
        <f>IF(BD219&lt;BH219,1,0)+IF(BD221&lt;BH221,1,0)+IF(BD223&lt;BH223,1,0)</f>
        <v>0</v>
      </c>
      <c r="BK219" s="193"/>
      <c r="BL219" s="191" t="s">
        <v>560</v>
      </c>
    </row>
    <row r="220" spans="1:64" ht="13.5" customHeight="1">
      <c r="A220" s="172"/>
      <c r="B220" s="194"/>
      <c r="C220" s="195"/>
      <c r="D220" s="175"/>
      <c r="E220" s="174"/>
      <c r="F220" s="174"/>
      <c r="G220" s="174"/>
      <c r="H220" s="174"/>
      <c r="I220" s="180"/>
      <c r="J220" s="194"/>
      <c r="K220" s="195"/>
      <c r="L220" s="184"/>
      <c r="N220" s="172"/>
      <c r="O220" s="194"/>
      <c r="P220" s="195"/>
      <c r="Q220" s="175"/>
      <c r="R220" s="174"/>
      <c r="S220" s="174"/>
      <c r="T220" s="174"/>
      <c r="U220" s="174"/>
      <c r="V220" s="180"/>
      <c r="W220" s="194"/>
      <c r="X220" s="195"/>
      <c r="Y220" s="184"/>
      <c r="AA220" s="172"/>
      <c r="AB220" s="194"/>
      <c r="AC220" s="195"/>
      <c r="AD220" s="175"/>
      <c r="AE220" s="174"/>
      <c r="AF220" s="174"/>
      <c r="AG220" s="174"/>
      <c r="AH220" s="174"/>
      <c r="AI220" s="180"/>
      <c r="AJ220" s="194"/>
      <c r="AK220" s="195"/>
      <c r="AL220" s="184"/>
      <c r="AN220" s="172"/>
      <c r="AO220" s="194"/>
      <c r="AP220" s="195"/>
      <c r="AQ220" s="175"/>
      <c r="AR220" s="174"/>
      <c r="AS220" s="174"/>
      <c r="AT220" s="174"/>
      <c r="AU220" s="174"/>
      <c r="AV220" s="180"/>
      <c r="AW220" s="194"/>
      <c r="AX220" s="195"/>
      <c r="AY220" s="184"/>
      <c r="BA220" s="172"/>
      <c r="BB220" s="194"/>
      <c r="BC220" s="195"/>
      <c r="BD220" s="175"/>
      <c r="BE220" s="174"/>
      <c r="BF220" s="174"/>
      <c r="BG220" s="174"/>
      <c r="BH220" s="174"/>
      <c r="BI220" s="180"/>
      <c r="BJ220" s="194"/>
      <c r="BK220" s="195"/>
      <c r="BL220" s="184"/>
    </row>
    <row r="221" spans="1:64" ht="13.5" customHeight="1">
      <c r="A221" s="172"/>
      <c r="B221" s="194"/>
      <c r="C221" s="195"/>
      <c r="D221" s="175">
        <v>21</v>
      </c>
      <c r="E221" s="174"/>
      <c r="F221" s="174" t="s">
        <v>3</v>
      </c>
      <c r="G221" s="174"/>
      <c r="H221" s="174">
        <v>2</v>
      </c>
      <c r="I221" s="180"/>
      <c r="J221" s="194"/>
      <c r="K221" s="195"/>
      <c r="L221" s="184"/>
      <c r="N221" s="172"/>
      <c r="O221" s="194"/>
      <c r="P221" s="195"/>
      <c r="Q221" s="175">
        <v>21</v>
      </c>
      <c r="R221" s="174"/>
      <c r="S221" s="174" t="s">
        <v>3</v>
      </c>
      <c r="T221" s="174"/>
      <c r="U221" s="174">
        <v>7</v>
      </c>
      <c r="V221" s="180"/>
      <c r="W221" s="194"/>
      <c r="X221" s="195"/>
      <c r="Y221" s="184"/>
      <c r="AA221" s="172"/>
      <c r="AB221" s="194"/>
      <c r="AC221" s="195"/>
      <c r="AD221" s="175">
        <v>21</v>
      </c>
      <c r="AE221" s="174"/>
      <c r="AF221" s="174" t="s">
        <v>696</v>
      </c>
      <c r="AG221" s="174"/>
      <c r="AH221" s="174">
        <v>11</v>
      </c>
      <c r="AI221" s="180"/>
      <c r="AJ221" s="194"/>
      <c r="AK221" s="195"/>
      <c r="AL221" s="184"/>
      <c r="AN221" s="172"/>
      <c r="AO221" s="194"/>
      <c r="AP221" s="195"/>
      <c r="AQ221" s="175">
        <v>21</v>
      </c>
      <c r="AR221" s="174"/>
      <c r="AS221" s="174" t="s">
        <v>696</v>
      </c>
      <c r="AT221" s="174"/>
      <c r="AU221" s="174">
        <v>23</v>
      </c>
      <c r="AV221" s="180"/>
      <c r="AW221" s="194"/>
      <c r="AX221" s="195"/>
      <c r="AY221" s="184"/>
      <c r="BA221" s="172"/>
      <c r="BB221" s="194"/>
      <c r="BC221" s="195"/>
      <c r="BD221" s="175">
        <v>21</v>
      </c>
      <c r="BE221" s="174"/>
      <c r="BF221" s="174" t="s">
        <v>3</v>
      </c>
      <c r="BG221" s="174"/>
      <c r="BH221" s="174">
        <v>14</v>
      </c>
      <c r="BI221" s="180"/>
      <c r="BJ221" s="194"/>
      <c r="BK221" s="195"/>
      <c r="BL221" s="184"/>
    </row>
    <row r="222" spans="1:64" ht="13.5" customHeight="1">
      <c r="A222" s="172" t="s">
        <v>591</v>
      </c>
      <c r="B222" s="194"/>
      <c r="C222" s="195"/>
      <c r="D222" s="175"/>
      <c r="E222" s="174"/>
      <c r="F222" s="174"/>
      <c r="G222" s="174"/>
      <c r="H222" s="174"/>
      <c r="I222" s="180"/>
      <c r="J222" s="194"/>
      <c r="K222" s="195"/>
      <c r="L222" s="184" t="s">
        <v>511</v>
      </c>
      <c r="N222" s="172" t="s">
        <v>364</v>
      </c>
      <c r="O222" s="194"/>
      <c r="P222" s="195"/>
      <c r="Q222" s="175"/>
      <c r="R222" s="174"/>
      <c r="S222" s="174"/>
      <c r="T222" s="174"/>
      <c r="U222" s="174"/>
      <c r="V222" s="180"/>
      <c r="W222" s="194"/>
      <c r="X222" s="195"/>
      <c r="Y222" s="184" t="s">
        <v>355</v>
      </c>
      <c r="AA222" s="172" t="s">
        <v>322</v>
      </c>
      <c r="AB222" s="194"/>
      <c r="AC222" s="195"/>
      <c r="AD222" s="175"/>
      <c r="AE222" s="174"/>
      <c r="AF222" s="174"/>
      <c r="AG222" s="174"/>
      <c r="AH222" s="174"/>
      <c r="AI222" s="180"/>
      <c r="AJ222" s="194"/>
      <c r="AK222" s="195"/>
      <c r="AL222" s="184" t="s">
        <v>761</v>
      </c>
      <c r="AN222" s="172" t="s">
        <v>236</v>
      </c>
      <c r="AO222" s="194"/>
      <c r="AP222" s="195"/>
      <c r="AQ222" s="175"/>
      <c r="AR222" s="174"/>
      <c r="AS222" s="174"/>
      <c r="AT222" s="174"/>
      <c r="AU222" s="174"/>
      <c r="AV222" s="180"/>
      <c r="AW222" s="194"/>
      <c r="AX222" s="195"/>
      <c r="AY222" s="184" t="s">
        <v>723</v>
      </c>
      <c r="BA222" s="172" t="s">
        <v>449</v>
      </c>
      <c r="BB222" s="194"/>
      <c r="BC222" s="195"/>
      <c r="BD222" s="175"/>
      <c r="BE222" s="174"/>
      <c r="BF222" s="174"/>
      <c r="BG222" s="174"/>
      <c r="BH222" s="174"/>
      <c r="BI222" s="180"/>
      <c r="BJ222" s="194"/>
      <c r="BK222" s="195"/>
      <c r="BL222" s="184" t="s">
        <v>456</v>
      </c>
    </row>
    <row r="223" spans="1:64" ht="13.5" customHeight="1">
      <c r="A223" s="172"/>
      <c r="B223" s="194"/>
      <c r="C223" s="195"/>
      <c r="D223" s="175">
        <v>21</v>
      </c>
      <c r="E223" s="174"/>
      <c r="F223" s="174" t="s">
        <v>3</v>
      </c>
      <c r="G223" s="174"/>
      <c r="H223" s="174">
        <v>12</v>
      </c>
      <c r="I223" s="180"/>
      <c r="J223" s="194"/>
      <c r="K223" s="195"/>
      <c r="L223" s="184"/>
      <c r="N223" s="172"/>
      <c r="O223" s="194"/>
      <c r="P223" s="195"/>
      <c r="Q223" s="175"/>
      <c r="R223" s="174"/>
      <c r="S223" s="174" t="s">
        <v>3</v>
      </c>
      <c r="T223" s="174"/>
      <c r="U223" s="174"/>
      <c r="V223" s="180"/>
      <c r="W223" s="194"/>
      <c r="X223" s="195"/>
      <c r="Y223" s="184"/>
      <c r="AA223" s="172"/>
      <c r="AB223" s="194"/>
      <c r="AC223" s="195"/>
      <c r="AD223" s="175"/>
      <c r="AE223" s="174"/>
      <c r="AF223" s="174" t="s">
        <v>696</v>
      </c>
      <c r="AG223" s="174"/>
      <c r="AH223" s="174"/>
      <c r="AI223" s="180"/>
      <c r="AJ223" s="194"/>
      <c r="AK223" s="195"/>
      <c r="AL223" s="184"/>
      <c r="AN223" s="172"/>
      <c r="AO223" s="194"/>
      <c r="AP223" s="195"/>
      <c r="AQ223" s="175">
        <v>21</v>
      </c>
      <c r="AR223" s="174"/>
      <c r="AS223" s="174" t="s">
        <v>696</v>
      </c>
      <c r="AT223" s="174"/>
      <c r="AU223" s="174">
        <v>14</v>
      </c>
      <c r="AV223" s="180"/>
      <c r="AW223" s="194"/>
      <c r="AX223" s="195"/>
      <c r="AY223" s="184"/>
      <c r="BA223" s="172"/>
      <c r="BB223" s="194"/>
      <c r="BC223" s="195"/>
      <c r="BD223" s="175"/>
      <c r="BE223" s="174"/>
      <c r="BF223" s="174" t="s">
        <v>3</v>
      </c>
      <c r="BG223" s="174"/>
      <c r="BH223" s="174"/>
      <c r="BI223" s="180"/>
      <c r="BJ223" s="194"/>
      <c r="BK223" s="195"/>
      <c r="BL223" s="184"/>
    </row>
    <row r="224" spans="1:64" ht="14.25" customHeight="1" thickBot="1">
      <c r="A224" s="190"/>
      <c r="B224" s="200"/>
      <c r="C224" s="201"/>
      <c r="D224" s="188"/>
      <c r="E224" s="186"/>
      <c r="F224" s="186"/>
      <c r="G224" s="186"/>
      <c r="H224" s="186"/>
      <c r="I224" s="187"/>
      <c r="J224" s="200"/>
      <c r="K224" s="201"/>
      <c r="L224" s="189"/>
      <c r="N224" s="190"/>
      <c r="O224" s="200"/>
      <c r="P224" s="201"/>
      <c r="Q224" s="188"/>
      <c r="R224" s="186"/>
      <c r="S224" s="186"/>
      <c r="T224" s="186"/>
      <c r="U224" s="186"/>
      <c r="V224" s="187"/>
      <c r="W224" s="200"/>
      <c r="X224" s="201"/>
      <c r="Y224" s="189"/>
      <c r="AA224" s="190"/>
      <c r="AB224" s="200"/>
      <c r="AC224" s="201"/>
      <c r="AD224" s="188"/>
      <c r="AE224" s="186"/>
      <c r="AF224" s="186"/>
      <c r="AG224" s="186"/>
      <c r="AH224" s="186"/>
      <c r="AI224" s="187"/>
      <c r="AJ224" s="200"/>
      <c r="AK224" s="201"/>
      <c r="AL224" s="189"/>
      <c r="AN224" s="190"/>
      <c r="AO224" s="200"/>
      <c r="AP224" s="201"/>
      <c r="AQ224" s="188"/>
      <c r="AR224" s="186"/>
      <c r="AS224" s="186"/>
      <c r="AT224" s="186"/>
      <c r="AU224" s="186"/>
      <c r="AV224" s="187"/>
      <c r="AW224" s="200"/>
      <c r="AX224" s="201"/>
      <c r="AY224" s="189"/>
      <c r="BA224" s="190"/>
      <c r="BB224" s="200"/>
      <c r="BC224" s="201"/>
      <c r="BD224" s="188"/>
      <c r="BE224" s="186"/>
      <c r="BF224" s="186"/>
      <c r="BG224" s="186"/>
      <c r="BH224" s="186"/>
      <c r="BI224" s="187"/>
      <c r="BJ224" s="200"/>
      <c r="BK224" s="201"/>
      <c r="BL224" s="189"/>
    </row>
    <row r="225" spans="1:53" ht="13.5" customHeight="1">
      <c r="A225" s="9"/>
      <c r="N225" s="9"/>
      <c r="AA225" s="9"/>
      <c r="AN225" s="9"/>
      <c r="BA225" s="9"/>
    </row>
    <row r="226" spans="1:64" ht="15" thickBot="1">
      <c r="A226" s="179" t="str">
        <f>"1部　試合番号"&amp;ROUNDUP(ROW()/25,0)</f>
        <v>1部　試合番号10</v>
      </c>
      <c r="B226" s="179"/>
      <c r="C226" s="179"/>
      <c r="D226" s="179"/>
      <c r="E226" s="179"/>
      <c r="F226" s="179"/>
      <c r="G226" s="179"/>
      <c r="H226" s="179"/>
      <c r="I226" s="179"/>
      <c r="J226" s="179"/>
      <c r="K226" s="179"/>
      <c r="L226" s="179"/>
      <c r="N226" s="179" t="str">
        <f>"２部　試合番号"&amp;ROUNDUP(ROW()/25,0)</f>
        <v>２部　試合番号10</v>
      </c>
      <c r="O226" s="179"/>
      <c r="P226" s="179"/>
      <c r="Q226" s="179"/>
      <c r="R226" s="179"/>
      <c r="S226" s="179"/>
      <c r="T226" s="179"/>
      <c r="U226" s="179"/>
      <c r="V226" s="179"/>
      <c r="W226" s="179"/>
      <c r="X226" s="179"/>
      <c r="Y226" s="179"/>
      <c r="AA226" s="179" t="str">
        <f>"３部　試合番号"&amp;ROUNDUP(ROW()/25,0)</f>
        <v>３部　試合番号10</v>
      </c>
      <c r="AB226" s="179"/>
      <c r="AC226" s="179"/>
      <c r="AD226" s="179"/>
      <c r="AE226" s="179"/>
      <c r="AF226" s="179"/>
      <c r="AG226" s="179"/>
      <c r="AH226" s="179"/>
      <c r="AI226" s="179"/>
      <c r="AJ226" s="179"/>
      <c r="AK226" s="179"/>
      <c r="AL226" s="179"/>
      <c r="AN226" s="179" t="str">
        <f>"４部　試合番号"&amp;ROUNDUP(ROW()/25,0)</f>
        <v>４部　試合番号10</v>
      </c>
      <c r="AO226" s="179"/>
      <c r="AP226" s="179"/>
      <c r="AQ226" s="179"/>
      <c r="AR226" s="179"/>
      <c r="AS226" s="179"/>
      <c r="AT226" s="179"/>
      <c r="AU226" s="179"/>
      <c r="AV226" s="179"/>
      <c r="AW226" s="179"/>
      <c r="AX226" s="179"/>
      <c r="AY226" s="179"/>
      <c r="BA226" s="179" t="str">
        <f>"５部　試合番号"&amp;ROUNDUP(ROW()/25,0)&amp;"　決勝戦"</f>
        <v>５部　試合番号10　決勝戦</v>
      </c>
      <c r="BB226" s="179"/>
      <c r="BC226" s="179"/>
      <c r="BD226" s="179"/>
      <c r="BE226" s="179"/>
      <c r="BF226" s="179"/>
      <c r="BG226" s="179"/>
      <c r="BH226" s="179"/>
      <c r="BI226" s="179"/>
      <c r="BJ226" s="179"/>
      <c r="BK226" s="179"/>
      <c r="BL226" s="179"/>
    </row>
    <row r="227" spans="1:64" ht="14.25" customHeight="1">
      <c r="A227" s="83" t="s">
        <v>490</v>
      </c>
      <c r="B227" s="203">
        <f>IF(B230&gt;J230,1)+IF(B237&gt;J237,1)+IF(B244&gt;J244,1)</f>
        <v>0</v>
      </c>
      <c r="C227" s="204"/>
      <c r="D227" s="204"/>
      <c r="E227" s="204"/>
      <c r="F227" s="204" t="s">
        <v>3</v>
      </c>
      <c r="G227" s="204"/>
      <c r="H227" s="204">
        <f>IF(B230&lt;J230,1)+IF(B237&lt;J237,1)+IF(B244&lt;J244,1)</f>
        <v>3</v>
      </c>
      <c r="I227" s="204"/>
      <c r="J227" s="204"/>
      <c r="K227" s="207"/>
      <c r="L227" s="84" t="s">
        <v>343</v>
      </c>
      <c r="N227" s="83" t="s">
        <v>369</v>
      </c>
      <c r="O227" s="203">
        <f>IF(O230&gt;W230,1)+IF(O237&gt;W237,1)+IF(O244&gt;W244,1)</f>
        <v>2</v>
      </c>
      <c r="P227" s="204"/>
      <c r="Q227" s="204"/>
      <c r="R227" s="204"/>
      <c r="S227" s="204" t="s">
        <v>3</v>
      </c>
      <c r="T227" s="204"/>
      <c r="U227" s="204">
        <f>IF(O230&lt;W230,1)+IF(O237&lt;W237,1)+IF(O244&lt;W244,1)</f>
        <v>1</v>
      </c>
      <c r="V227" s="204"/>
      <c r="W227" s="204"/>
      <c r="X227" s="207"/>
      <c r="Y227" s="84" t="s">
        <v>209</v>
      </c>
      <c r="AA227" s="83" t="s">
        <v>249</v>
      </c>
      <c r="AB227" s="203">
        <f>IF(AB230&gt;AJ230,1)+IF(AB237&gt;AJ237,1)+IF(AB244&gt;AJ244,1)</f>
        <v>0</v>
      </c>
      <c r="AC227" s="204"/>
      <c r="AD227" s="204"/>
      <c r="AE227" s="204"/>
      <c r="AF227" s="204" t="s">
        <v>696</v>
      </c>
      <c r="AG227" s="204"/>
      <c r="AH227" s="204">
        <f>IF(AB230&lt;AJ230,1)+IF(AB237&lt;AJ237,1)+IF(AB244&lt;AJ244,1)</f>
        <v>3</v>
      </c>
      <c r="AI227" s="204"/>
      <c r="AJ227" s="204"/>
      <c r="AK227" s="207"/>
      <c r="AL227" s="84" t="s">
        <v>712</v>
      </c>
      <c r="AN227" s="83" t="s">
        <v>391</v>
      </c>
      <c r="AO227" s="203">
        <f>IF(AO230&gt;AW230,1)+IF(AO237&gt;AW237,1)+IF(AO244&gt;AW244,1)</f>
        <v>3</v>
      </c>
      <c r="AP227" s="204"/>
      <c r="AQ227" s="204"/>
      <c r="AR227" s="204"/>
      <c r="AS227" s="204" t="s">
        <v>696</v>
      </c>
      <c r="AT227" s="204"/>
      <c r="AU227" s="204">
        <f>IF(AO230&lt;AW230,1)+IF(AO237&lt;AW237,1)+IF(AO244&lt;AW244,1)</f>
        <v>0</v>
      </c>
      <c r="AV227" s="204"/>
      <c r="AW227" s="204"/>
      <c r="AX227" s="207"/>
      <c r="AY227" s="84" t="s">
        <v>734</v>
      </c>
      <c r="BA227" s="83" t="s">
        <v>562</v>
      </c>
      <c r="BB227" s="203">
        <f>IF(BB230&gt;BJ230,1)+IF(BB237&gt;BJ237,1)+IF(BB244&gt;BJ244,1)</f>
        <v>2</v>
      </c>
      <c r="BC227" s="204"/>
      <c r="BD227" s="204"/>
      <c r="BE227" s="204"/>
      <c r="BF227" s="204" t="s">
        <v>3</v>
      </c>
      <c r="BG227" s="204"/>
      <c r="BH227" s="204">
        <f>IF(BB230&lt;BJ230,1)+IF(BB237&lt;BJ237,1)+IF(BB244&lt;BJ244,1)</f>
        <v>1</v>
      </c>
      <c r="BI227" s="204"/>
      <c r="BJ227" s="204"/>
      <c r="BK227" s="207"/>
      <c r="BL227" s="84" t="s">
        <v>216</v>
      </c>
    </row>
    <row r="228" spans="1:64" ht="14.25" customHeight="1">
      <c r="A228" s="85" t="s">
        <v>263</v>
      </c>
      <c r="B228" s="205"/>
      <c r="C228" s="206"/>
      <c r="D228" s="206"/>
      <c r="E228" s="206"/>
      <c r="F228" s="206"/>
      <c r="G228" s="206"/>
      <c r="H228" s="206"/>
      <c r="I228" s="206"/>
      <c r="J228" s="206"/>
      <c r="K228" s="208"/>
      <c r="L228" s="86" t="s">
        <v>231</v>
      </c>
      <c r="N228" s="85" t="s">
        <v>370</v>
      </c>
      <c r="O228" s="205"/>
      <c r="P228" s="206"/>
      <c r="Q228" s="206"/>
      <c r="R228" s="206"/>
      <c r="S228" s="206"/>
      <c r="T228" s="206"/>
      <c r="U228" s="206"/>
      <c r="V228" s="206"/>
      <c r="W228" s="206"/>
      <c r="X228" s="208"/>
      <c r="Y228" s="86" t="s">
        <v>231</v>
      </c>
      <c r="AA228" s="85" t="s">
        <v>231</v>
      </c>
      <c r="AB228" s="205"/>
      <c r="AC228" s="206"/>
      <c r="AD228" s="206"/>
      <c r="AE228" s="206"/>
      <c r="AF228" s="206"/>
      <c r="AG228" s="206"/>
      <c r="AH228" s="206"/>
      <c r="AI228" s="206"/>
      <c r="AJ228" s="206"/>
      <c r="AK228" s="208"/>
      <c r="AL228" s="86" t="s">
        <v>231</v>
      </c>
      <c r="AN228" s="85" t="s">
        <v>242</v>
      </c>
      <c r="AO228" s="205"/>
      <c r="AP228" s="206"/>
      <c r="AQ228" s="206"/>
      <c r="AR228" s="206"/>
      <c r="AS228" s="206"/>
      <c r="AT228" s="206"/>
      <c r="AU228" s="206"/>
      <c r="AV228" s="206"/>
      <c r="AW228" s="206"/>
      <c r="AX228" s="208"/>
      <c r="AY228" s="86" t="s">
        <v>309</v>
      </c>
      <c r="BA228" s="85" t="s">
        <v>231</v>
      </c>
      <c r="BB228" s="205"/>
      <c r="BC228" s="206"/>
      <c r="BD228" s="206"/>
      <c r="BE228" s="206"/>
      <c r="BF228" s="206"/>
      <c r="BG228" s="206"/>
      <c r="BH228" s="206"/>
      <c r="BI228" s="206"/>
      <c r="BJ228" s="206"/>
      <c r="BK228" s="208"/>
      <c r="BL228" s="86" t="s">
        <v>399</v>
      </c>
    </row>
    <row r="229" spans="1:64" ht="14.25">
      <c r="A229" s="176" t="s">
        <v>0</v>
      </c>
      <c r="B229" s="177"/>
      <c r="C229" s="177"/>
      <c r="D229" s="177"/>
      <c r="E229" s="177"/>
      <c r="F229" s="177"/>
      <c r="G229" s="177"/>
      <c r="H229" s="177"/>
      <c r="I229" s="177"/>
      <c r="J229" s="177"/>
      <c r="K229" s="177"/>
      <c r="L229" s="178"/>
      <c r="N229" s="176" t="s">
        <v>0</v>
      </c>
      <c r="O229" s="177"/>
      <c r="P229" s="177"/>
      <c r="Q229" s="177"/>
      <c r="R229" s="177"/>
      <c r="S229" s="177"/>
      <c r="T229" s="177"/>
      <c r="U229" s="177"/>
      <c r="V229" s="177"/>
      <c r="W229" s="177"/>
      <c r="X229" s="177"/>
      <c r="Y229" s="178"/>
      <c r="AA229" s="176" t="s">
        <v>695</v>
      </c>
      <c r="AB229" s="177"/>
      <c r="AC229" s="177"/>
      <c r="AD229" s="177"/>
      <c r="AE229" s="177"/>
      <c r="AF229" s="177"/>
      <c r="AG229" s="177"/>
      <c r="AH229" s="177"/>
      <c r="AI229" s="177"/>
      <c r="AJ229" s="177"/>
      <c r="AK229" s="177"/>
      <c r="AL229" s="178"/>
      <c r="AN229" s="176" t="s">
        <v>695</v>
      </c>
      <c r="AO229" s="177"/>
      <c r="AP229" s="177"/>
      <c r="AQ229" s="177"/>
      <c r="AR229" s="177"/>
      <c r="AS229" s="177"/>
      <c r="AT229" s="177"/>
      <c r="AU229" s="177"/>
      <c r="AV229" s="177"/>
      <c r="AW229" s="177"/>
      <c r="AX229" s="177"/>
      <c r="AY229" s="178"/>
      <c r="BA229" s="176" t="s">
        <v>0</v>
      </c>
      <c r="BB229" s="177"/>
      <c r="BC229" s="177"/>
      <c r="BD229" s="177"/>
      <c r="BE229" s="177"/>
      <c r="BF229" s="177"/>
      <c r="BG229" s="177"/>
      <c r="BH229" s="177"/>
      <c r="BI229" s="177"/>
      <c r="BJ229" s="177"/>
      <c r="BK229" s="177"/>
      <c r="BL229" s="178"/>
    </row>
    <row r="230" spans="1:64" ht="13.5" customHeight="1">
      <c r="A230" s="176" t="s">
        <v>493</v>
      </c>
      <c r="B230" s="192">
        <f>IF(D230&gt;H230,1,0)+IF(D232&gt;H232,1,0)+IF(D234&gt;H234,1,0)</f>
        <v>0</v>
      </c>
      <c r="C230" s="193"/>
      <c r="D230" s="198">
        <v>8</v>
      </c>
      <c r="E230" s="199"/>
      <c r="F230" s="199" t="s">
        <v>3</v>
      </c>
      <c r="G230" s="199"/>
      <c r="H230" s="199">
        <v>21</v>
      </c>
      <c r="I230" s="202"/>
      <c r="J230" s="192">
        <f>IF(D230&lt;H230,1,0)+IF(D232&lt;H232,1,0)+IF(D234&lt;H234,1,0)</f>
        <v>2</v>
      </c>
      <c r="K230" s="193"/>
      <c r="L230" s="191" t="s">
        <v>466</v>
      </c>
      <c r="N230" s="176" t="s">
        <v>375</v>
      </c>
      <c r="O230" s="192">
        <f>IF(Q230&gt;U230,1,0)+IF(Q232&gt;U232,1,0)+IF(Q234&gt;U234,1,0)</f>
        <v>2</v>
      </c>
      <c r="P230" s="193"/>
      <c r="Q230" s="198">
        <v>21</v>
      </c>
      <c r="R230" s="199"/>
      <c r="S230" s="199" t="s">
        <v>3</v>
      </c>
      <c r="T230" s="199"/>
      <c r="U230" s="199">
        <v>17</v>
      </c>
      <c r="V230" s="202"/>
      <c r="W230" s="192">
        <f>IF(Q230&lt;U230,1,0)+IF(Q232&lt;U232,1,0)+IF(Q234&lt;U234,1,0)</f>
        <v>1</v>
      </c>
      <c r="X230" s="193"/>
      <c r="Y230" s="191" t="s">
        <v>358</v>
      </c>
      <c r="AA230" s="176" t="s">
        <v>230</v>
      </c>
      <c r="AB230" s="192">
        <f>IF(AD230&gt;AH230,1,0)+IF(AD232&gt;AH232,1,0)+IF(AD234&gt;AH234,1,0)</f>
        <v>0</v>
      </c>
      <c r="AC230" s="193"/>
      <c r="AD230" s="198">
        <v>18</v>
      </c>
      <c r="AE230" s="199"/>
      <c r="AF230" s="199" t="s">
        <v>696</v>
      </c>
      <c r="AG230" s="199"/>
      <c r="AH230" s="199">
        <v>21</v>
      </c>
      <c r="AI230" s="202"/>
      <c r="AJ230" s="192">
        <f>IF(AD230&lt;AH230,1,0)+IF(AD232&lt;AH232,1,0)+IF(AD234&lt;AH234,1,0)</f>
        <v>2</v>
      </c>
      <c r="AK230" s="193"/>
      <c r="AL230" s="191" t="s">
        <v>762</v>
      </c>
      <c r="AN230" s="176" t="s">
        <v>396</v>
      </c>
      <c r="AO230" s="192">
        <f>IF(AQ230&gt;AU230,1,0)+IF(AQ232&gt;AU232,1,0)+IF(AQ234&gt;AU234,1,0)</f>
        <v>2</v>
      </c>
      <c r="AP230" s="193"/>
      <c r="AQ230" s="198">
        <v>20</v>
      </c>
      <c r="AR230" s="199"/>
      <c r="AS230" s="199" t="s">
        <v>696</v>
      </c>
      <c r="AT230" s="199"/>
      <c r="AU230" s="199">
        <v>22</v>
      </c>
      <c r="AV230" s="202"/>
      <c r="AW230" s="192">
        <f>IF(AQ230&lt;AU230,1,0)+IF(AQ232&lt;AU232,1,0)+IF(AQ234&lt;AU234,1,0)</f>
        <v>1</v>
      </c>
      <c r="AX230" s="193"/>
      <c r="AY230" s="191" t="s">
        <v>735</v>
      </c>
      <c r="BA230" s="176" t="s">
        <v>565</v>
      </c>
      <c r="BB230" s="192">
        <f>IF(BD230&gt;BH230,1,0)+IF(BD232&gt;BH232,1,0)+IF(BD234&gt;BH234,1,0)</f>
        <v>0</v>
      </c>
      <c r="BC230" s="193"/>
      <c r="BD230" s="198">
        <v>8</v>
      </c>
      <c r="BE230" s="199"/>
      <c r="BF230" s="199" t="s">
        <v>3</v>
      </c>
      <c r="BG230" s="199"/>
      <c r="BH230" s="199">
        <v>21</v>
      </c>
      <c r="BI230" s="202"/>
      <c r="BJ230" s="192">
        <f>IF(BD230&lt;BH230,1,0)+IF(BD232&lt;BH232,1,0)+IF(BD234&lt;BH234,1,0)</f>
        <v>2</v>
      </c>
      <c r="BK230" s="193"/>
      <c r="BL230" s="191" t="s">
        <v>440</v>
      </c>
    </row>
    <row r="231" spans="1:64" ht="13.5" customHeight="1">
      <c r="A231" s="172"/>
      <c r="B231" s="194"/>
      <c r="C231" s="195"/>
      <c r="D231" s="175"/>
      <c r="E231" s="174"/>
      <c r="F231" s="174"/>
      <c r="G231" s="174"/>
      <c r="H231" s="174"/>
      <c r="I231" s="180"/>
      <c r="J231" s="194"/>
      <c r="K231" s="195"/>
      <c r="L231" s="184"/>
      <c r="N231" s="172"/>
      <c r="O231" s="194"/>
      <c r="P231" s="195"/>
      <c r="Q231" s="175"/>
      <c r="R231" s="174"/>
      <c r="S231" s="174"/>
      <c r="T231" s="174"/>
      <c r="U231" s="174"/>
      <c r="V231" s="180"/>
      <c r="W231" s="194"/>
      <c r="X231" s="195"/>
      <c r="Y231" s="184"/>
      <c r="AA231" s="172"/>
      <c r="AB231" s="194"/>
      <c r="AC231" s="195"/>
      <c r="AD231" s="175"/>
      <c r="AE231" s="174"/>
      <c r="AF231" s="174"/>
      <c r="AG231" s="174"/>
      <c r="AH231" s="174"/>
      <c r="AI231" s="180"/>
      <c r="AJ231" s="194"/>
      <c r="AK231" s="195"/>
      <c r="AL231" s="184"/>
      <c r="AN231" s="172"/>
      <c r="AO231" s="194"/>
      <c r="AP231" s="195"/>
      <c r="AQ231" s="175"/>
      <c r="AR231" s="174"/>
      <c r="AS231" s="174"/>
      <c r="AT231" s="174"/>
      <c r="AU231" s="174"/>
      <c r="AV231" s="180"/>
      <c r="AW231" s="194"/>
      <c r="AX231" s="195"/>
      <c r="AY231" s="184"/>
      <c r="BA231" s="172"/>
      <c r="BB231" s="194"/>
      <c r="BC231" s="195"/>
      <c r="BD231" s="175"/>
      <c r="BE231" s="174"/>
      <c r="BF231" s="174"/>
      <c r="BG231" s="174"/>
      <c r="BH231" s="174"/>
      <c r="BI231" s="180"/>
      <c r="BJ231" s="194"/>
      <c r="BK231" s="195"/>
      <c r="BL231" s="184"/>
    </row>
    <row r="232" spans="1:64" ht="13.5" customHeight="1">
      <c r="A232" s="172"/>
      <c r="B232" s="194"/>
      <c r="C232" s="195"/>
      <c r="D232" s="175">
        <v>15</v>
      </c>
      <c r="E232" s="174"/>
      <c r="F232" s="174" t="s">
        <v>3</v>
      </c>
      <c r="G232" s="174"/>
      <c r="H232" s="174">
        <v>21</v>
      </c>
      <c r="I232" s="180"/>
      <c r="J232" s="194"/>
      <c r="K232" s="195"/>
      <c r="L232" s="184"/>
      <c r="N232" s="172"/>
      <c r="O232" s="194"/>
      <c r="P232" s="195"/>
      <c r="Q232" s="175">
        <v>17</v>
      </c>
      <c r="R232" s="174"/>
      <c r="S232" s="174" t="s">
        <v>3</v>
      </c>
      <c r="T232" s="174"/>
      <c r="U232" s="174">
        <v>21</v>
      </c>
      <c r="V232" s="180"/>
      <c r="W232" s="194"/>
      <c r="X232" s="195"/>
      <c r="Y232" s="184"/>
      <c r="AA232" s="172"/>
      <c r="AB232" s="194"/>
      <c r="AC232" s="195"/>
      <c r="AD232" s="175">
        <v>12</v>
      </c>
      <c r="AE232" s="174"/>
      <c r="AF232" s="174" t="s">
        <v>696</v>
      </c>
      <c r="AG232" s="174"/>
      <c r="AH232" s="174">
        <v>21</v>
      </c>
      <c r="AI232" s="180"/>
      <c r="AJ232" s="194"/>
      <c r="AK232" s="195"/>
      <c r="AL232" s="184"/>
      <c r="AN232" s="172"/>
      <c r="AO232" s="194"/>
      <c r="AP232" s="195"/>
      <c r="AQ232" s="175">
        <v>23</v>
      </c>
      <c r="AR232" s="174"/>
      <c r="AS232" s="174" t="s">
        <v>696</v>
      </c>
      <c r="AT232" s="174"/>
      <c r="AU232" s="174">
        <v>21</v>
      </c>
      <c r="AV232" s="180"/>
      <c r="AW232" s="194"/>
      <c r="AX232" s="195"/>
      <c r="AY232" s="184"/>
      <c r="BA232" s="172"/>
      <c r="BB232" s="194"/>
      <c r="BC232" s="195"/>
      <c r="BD232" s="175">
        <v>17</v>
      </c>
      <c r="BE232" s="174"/>
      <c r="BF232" s="174" t="s">
        <v>3</v>
      </c>
      <c r="BG232" s="174"/>
      <c r="BH232" s="174">
        <v>21</v>
      </c>
      <c r="BI232" s="180"/>
      <c r="BJ232" s="194"/>
      <c r="BK232" s="195"/>
      <c r="BL232" s="184"/>
    </row>
    <row r="233" spans="1:64" ht="13.5" customHeight="1">
      <c r="A233" s="172" t="s">
        <v>494</v>
      </c>
      <c r="B233" s="194"/>
      <c r="C233" s="195"/>
      <c r="D233" s="175"/>
      <c r="E233" s="174"/>
      <c r="F233" s="174"/>
      <c r="G233" s="174"/>
      <c r="H233" s="174"/>
      <c r="I233" s="180"/>
      <c r="J233" s="194"/>
      <c r="K233" s="195"/>
      <c r="L233" s="184" t="s">
        <v>465</v>
      </c>
      <c r="N233" s="172" t="s">
        <v>376</v>
      </c>
      <c r="O233" s="194"/>
      <c r="P233" s="195"/>
      <c r="Q233" s="175"/>
      <c r="R233" s="174"/>
      <c r="S233" s="174"/>
      <c r="T233" s="174"/>
      <c r="U233" s="174"/>
      <c r="V233" s="180"/>
      <c r="W233" s="194"/>
      <c r="X233" s="195"/>
      <c r="Y233" s="184" t="s">
        <v>359</v>
      </c>
      <c r="AA233" s="172" t="s">
        <v>253</v>
      </c>
      <c r="AB233" s="194"/>
      <c r="AC233" s="195"/>
      <c r="AD233" s="175"/>
      <c r="AE233" s="174"/>
      <c r="AF233" s="174"/>
      <c r="AG233" s="174"/>
      <c r="AH233" s="174"/>
      <c r="AI233" s="180"/>
      <c r="AJ233" s="194"/>
      <c r="AK233" s="195"/>
      <c r="AL233" s="184" t="s">
        <v>763</v>
      </c>
      <c r="AN233" s="172" t="s">
        <v>764</v>
      </c>
      <c r="AO233" s="194"/>
      <c r="AP233" s="195"/>
      <c r="AQ233" s="175"/>
      <c r="AR233" s="174"/>
      <c r="AS233" s="174"/>
      <c r="AT233" s="174"/>
      <c r="AU233" s="174"/>
      <c r="AV233" s="180"/>
      <c r="AW233" s="194"/>
      <c r="AX233" s="195"/>
      <c r="AY233" s="184" t="s">
        <v>736</v>
      </c>
      <c r="BA233" s="172" t="s">
        <v>566</v>
      </c>
      <c r="BB233" s="194"/>
      <c r="BC233" s="195"/>
      <c r="BD233" s="175"/>
      <c r="BE233" s="174"/>
      <c r="BF233" s="174"/>
      <c r="BG233" s="174"/>
      <c r="BH233" s="174"/>
      <c r="BI233" s="180"/>
      <c r="BJ233" s="194"/>
      <c r="BK233" s="195"/>
      <c r="BL233" s="184" t="s">
        <v>441</v>
      </c>
    </row>
    <row r="234" spans="1:64" ht="13.5" customHeight="1">
      <c r="A234" s="172"/>
      <c r="B234" s="194"/>
      <c r="C234" s="195"/>
      <c r="D234" s="175"/>
      <c r="E234" s="174"/>
      <c r="F234" s="174" t="s">
        <v>3</v>
      </c>
      <c r="G234" s="174"/>
      <c r="H234" s="174"/>
      <c r="I234" s="180"/>
      <c r="J234" s="194"/>
      <c r="K234" s="195"/>
      <c r="L234" s="184"/>
      <c r="N234" s="172"/>
      <c r="O234" s="194"/>
      <c r="P234" s="195"/>
      <c r="Q234" s="175">
        <v>21</v>
      </c>
      <c r="R234" s="174"/>
      <c r="S234" s="174" t="s">
        <v>3</v>
      </c>
      <c r="T234" s="174"/>
      <c r="U234" s="174">
        <v>19</v>
      </c>
      <c r="V234" s="180"/>
      <c r="W234" s="194"/>
      <c r="X234" s="195"/>
      <c r="Y234" s="184"/>
      <c r="AA234" s="172"/>
      <c r="AB234" s="194"/>
      <c r="AC234" s="195"/>
      <c r="AD234" s="175"/>
      <c r="AE234" s="174"/>
      <c r="AF234" s="174" t="s">
        <v>696</v>
      </c>
      <c r="AG234" s="174"/>
      <c r="AH234" s="174"/>
      <c r="AI234" s="180"/>
      <c r="AJ234" s="194"/>
      <c r="AK234" s="195"/>
      <c r="AL234" s="184"/>
      <c r="AN234" s="172"/>
      <c r="AO234" s="194"/>
      <c r="AP234" s="195"/>
      <c r="AQ234" s="175">
        <v>21</v>
      </c>
      <c r="AR234" s="174"/>
      <c r="AS234" s="174" t="s">
        <v>696</v>
      </c>
      <c r="AT234" s="174"/>
      <c r="AU234" s="174">
        <v>17</v>
      </c>
      <c r="AV234" s="180"/>
      <c r="AW234" s="194"/>
      <c r="AX234" s="195"/>
      <c r="AY234" s="184"/>
      <c r="BA234" s="172"/>
      <c r="BB234" s="194"/>
      <c r="BC234" s="195"/>
      <c r="BD234" s="175"/>
      <c r="BE234" s="174"/>
      <c r="BF234" s="174" t="s">
        <v>3</v>
      </c>
      <c r="BG234" s="174"/>
      <c r="BH234" s="174"/>
      <c r="BI234" s="180"/>
      <c r="BJ234" s="194"/>
      <c r="BK234" s="195"/>
      <c r="BL234" s="184"/>
    </row>
    <row r="235" spans="1:64" ht="13.5" customHeight="1">
      <c r="A235" s="173"/>
      <c r="B235" s="196"/>
      <c r="C235" s="197"/>
      <c r="D235" s="183"/>
      <c r="E235" s="181"/>
      <c r="F235" s="181"/>
      <c r="G235" s="181"/>
      <c r="H235" s="181"/>
      <c r="I235" s="182"/>
      <c r="J235" s="196"/>
      <c r="K235" s="197"/>
      <c r="L235" s="185"/>
      <c r="N235" s="173"/>
      <c r="O235" s="196"/>
      <c r="P235" s="197"/>
      <c r="Q235" s="183"/>
      <c r="R235" s="181"/>
      <c r="S235" s="181"/>
      <c r="T235" s="181"/>
      <c r="U235" s="181"/>
      <c r="V235" s="182"/>
      <c r="W235" s="196"/>
      <c r="X235" s="197"/>
      <c r="Y235" s="185"/>
      <c r="AA235" s="173"/>
      <c r="AB235" s="196"/>
      <c r="AC235" s="197"/>
      <c r="AD235" s="183"/>
      <c r="AE235" s="181"/>
      <c r="AF235" s="181"/>
      <c r="AG235" s="181"/>
      <c r="AH235" s="181"/>
      <c r="AI235" s="182"/>
      <c r="AJ235" s="196"/>
      <c r="AK235" s="197"/>
      <c r="AL235" s="185"/>
      <c r="AN235" s="173"/>
      <c r="AO235" s="196"/>
      <c r="AP235" s="197"/>
      <c r="AQ235" s="183"/>
      <c r="AR235" s="181"/>
      <c r="AS235" s="181"/>
      <c r="AT235" s="181"/>
      <c r="AU235" s="181"/>
      <c r="AV235" s="182"/>
      <c r="AW235" s="196"/>
      <c r="AX235" s="197"/>
      <c r="AY235" s="185"/>
      <c r="BA235" s="173"/>
      <c r="BB235" s="196"/>
      <c r="BC235" s="197"/>
      <c r="BD235" s="183"/>
      <c r="BE235" s="181"/>
      <c r="BF235" s="181"/>
      <c r="BG235" s="181"/>
      <c r="BH235" s="181"/>
      <c r="BI235" s="182"/>
      <c r="BJ235" s="196"/>
      <c r="BK235" s="197"/>
      <c r="BL235" s="185"/>
    </row>
    <row r="236" spans="1:64" ht="14.25">
      <c r="A236" s="176" t="s">
        <v>1</v>
      </c>
      <c r="B236" s="177" t="s">
        <v>1</v>
      </c>
      <c r="C236" s="177"/>
      <c r="D236" s="177"/>
      <c r="E236" s="177"/>
      <c r="F236" s="177"/>
      <c r="G236" s="177"/>
      <c r="H236" s="177"/>
      <c r="I236" s="177"/>
      <c r="J236" s="177"/>
      <c r="K236" s="177"/>
      <c r="L236" s="178"/>
      <c r="N236" s="176" t="s">
        <v>1</v>
      </c>
      <c r="O236" s="177" t="s">
        <v>1</v>
      </c>
      <c r="P236" s="177"/>
      <c r="Q236" s="177"/>
      <c r="R236" s="177"/>
      <c r="S236" s="177"/>
      <c r="T236" s="177"/>
      <c r="U236" s="177"/>
      <c r="V236" s="177"/>
      <c r="W236" s="177"/>
      <c r="X236" s="177"/>
      <c r="Y236" s="178"/>
      <c r="AA236" s="176" t="s">
        <v>701</v>
      </c>
      <c r="AB236" s="177" t="s">
        <v>701</v>
      </c>
      <c r="AC236" s="177"/>
      <c r="AD236" s="177"/>
      <c r="AE236" s="177"/>
      <c r="AF236" s="177"/>
      <c r="AG236" s="177"/>
      <c r="AH236" s="177"/>
      <c r="AI236" s="177"/>
      <c r="AJ236" s="177"/>
      <c r="AK236" s="177"/>
      <c r="AL236" s="178"/>
      <c r="AN236" s="176" t="s">
        <v>701</v>
      </c>
      <c r="AO236" s="177" t="s">
        <v>701</v>
      </c>
      <c r="AP236" s="177"/>
      <c r="AQ236" s="177"/>
      <c r="AR236" s="177"/>
      <c r="AS236" s="177"/>
      <c r="AT236" s="177"/>
      <c r="AU236" s="177"/>
      <c r="AV236" s="177"/>
      <c r="AW236" s="177"/>
      <c r="AX236" s="177"/>
      <c r="AY236" s="178"/>
      <c r="BA236" s="176" t="s">
        <v>1</v>
      </c>
      <c r="BB236" s="177" t="s">
        <v>1</v>
      </c>
      <c r="BC236" s="177"/>
      <c r="BD236" s="177"/>
      <c r="BE236" s="177"/>
      <c r="BF236" s="177"/>
      <c r="BG236" s="177"/>
      <c r="BH236" s="177"/>
      <c r="BI236" s="177"/>
      <c r="BJ236" s="177"/>
      <c r="BK236" s="177"/>
      <c r="BL236" s="178"/>
    </row>
    <row r="237" spans="1:64" ht="13.5" customHeight="1">
      <c r="A237" s="176" t="s">
        <v>491</v>
      </c>
      <c r="B237" s="192">
        <f>IF(D237&gt;H237,1,0)+IF(D239&gt;H239,1,0)+IF(D241&gt;H241,1,0)</f>
        <v>1</v>
      </c>
      <c r="C237" s="193"/>
      <c r="D237" s="198">
        <v>14</v>
      </c>
      <c r="E237" s="199"/>
      <c r="F237" s="199" t="s">
        <v>3</v>
      </c>
      <c r="G237" s="199"/>
      <c r="H237" s="199">
        <v>21</v>
      </c>
      <c r="I237" s="202"/>
      <c r="J237" s="192">
        <f>IF(D237&lt;H237,1,0)+IF(D239&lt;H239,1,0)+IF(D241&lt;H241,1,0)</f>
        <v>2</v>
      </c>
      <c r="K237" s="193"/>
      <c r="L237" s="191" t="s">
        <v>467</v>
      </c>
      <c r="N237" s="176" t="s">
        <v>372</v>
      </c>
      <c r="O237" s="192">
        <f>IF(Q237&gt;U237,1,0)+IF(Q239&gt;U239,1,0)+IF(Q241&gt;U241,1,0)</f>
        <v>1</v>
      </c>
      <c r="P237" s="193"/>
      <c r="Q237" s="198">
        <v>13</v>
      </c>
      <c r="R237" s="199"/>
      <c r="S237" s="199" t="s">
        <v>3</v>
      </c>
      <c r="T237" s="199"/>
      <c r="U237" s="199">
        <v>21</v>
      </c>
      <c r="V237" s="202"/>
      <c r="W237" s="192">
        <f>IF(Q237&lt;U237,1,0)+IF(Q239&lt;U239,1,0)+IF(Q241&lt;U241,1,0)</f>
        <v>2</v>
      </c>
      <c r="X237" s="193"/>
      <c r="Y237" s="191" t="s">
        <v>360</v>
      </c>
      <c r="AA237" s="176" t="s">
        <v>251</v>
      </c>
      <c r="AB237" s="192">
        <f>IF(AD237&gt;AH237,1,0)+IF(AD239&gt;AH239,1,0)+IF(AD241&gt;AH241,1,0)</f>
        <v>0</v>
      </c>
      <c r="AC237" s="193"/>
      <c r="AD237" s="198">
        <v>11</v>
      </c>
      <c r="AE237" s="199"/>
      <c r="AF237" s="199" t="s">
        <v>696</v>
      </c>
      <c r="AG237" s="199"/>
      <c r="AH237" s="199">
        <v>21</v>
      </c>
      <c r="AI237" s="202"/>
      <c r="AJ237" s="192">
        <f>IF(AD237&lt;AH237,1,0)+IF(AD239&lt;AH239,1,0)+IF(AD241&lt;AH241,1,0)</f>
        <v>2</v>
      </c>
      <c r="AK237" s="193"/>
      <c r="AL237" s="191" t="s">
        <v>765</v>
      </c>
      <c r="AN237" s="176" t="s">
        <v>392</v>
      </c>
      <c r="AO237" s="192">
        <f>IF(AQ237&gt;AU237,1,0)+IF(AQ239&gt;AU239,1,0)+IF(AQ241&gt;AU241,1,0)</f>
        <v>2</v>
      </c>
      <c r="AP237" s="193"/>
      <c r="AQ237" s="198">
        <v>21</v>
      </c>
      <c r="AR237" s="199"/>
      <c r="AS237" s="199" t="s">
        <v>696</v>
      </c>
      <c r="AT237" s="199"/>
      <c r="AU237" s="199">
        <v>12</v>
      </c>
      <c r="AV237" s="202"/>
      <c r="AW237" s="192">
        <f>IF(AQ237&lt;AU237,1,0)+IF(AQ239&lt;AU239,1,0)+IF(AQ241&lt;AU241,1,0)</f>
        <v>0</v>
      </c>
      <c r="AX237" s="193"/>
      <c r="AY237" s="191" t="s">
        <v>737</v>
      </c>
      <c r="BA237" s="176" t="s">
        <v>563</v>
      </c>
      <c r="BB237" s="192">
        <f>IF(BD237&gt;BH237,1,0)+IF(BD239&gt;BH239,1,0)+IF(BD241&gt;BH241,1,0)</f>
        <v>2</v>
      </c>
      <c r="BC237" s="193"/>
      <c r="BD237" s="198">
        <v>21</v>
      </c>
      <c r="BE237" s="199"/>
      <c r="BF237" s="199" t="s">
        <v>3</v>
      </c>
      <c r="BG237" s="199"/>
      <c r="BH237" s="199">
        <v>16</v>
      </c>
      <c r="BI237" s="202"/>
      <c r="BJ237" s="192">
        <f>IF(BD237&lt;BH237,1,0)+IF(BD239&lt;BH239,1,0)+IF(BD241&lt;BH241,1,0)</f>
        <v>0</v>
      </c>
      <c r="BK237" s="193"/>
      <c r="BL237" s="191" t="s">
        <v>81</v>
      </c>
    </row>
    <row r="238" spans="1:64" ht="13.5" customHeight="1">
      <c r="A238" s="172"/>
      <c r="B238" s="194"/>
      <c r="C238" s="195"/>
      <c r="D238" s="175"/>
      <c r="E238" s="174"/>
      <c r="F238" s="174"/>
      <c r="G238" s="174"/>
      <c r="H238" s="174"/>
      <c r="I238" s="180"/>
      <c r="J238" s="194"/>
      <c r="K238" s="195"/>
      <c r="L238" s="184"/>
      <c r="N238" s="172"/>
      <c r="O238" s="194"/>
      <c r="P238" s="195"/>
      <c r="Q238" s="175"/>
      <c r="R238" s="174"/>
      <c r="S238" s="174"/>
      <c r="T238" s="174"/>
      <c r="U238" s="174"/>
      <c r="V238" s="180"/>
      <c r="W238" s="194"/>
      <c r="X238" s="195"/>
      <c r="Y238" s="184"/>
      <c r="AA238" s="172"/>
      <c r="AB238" s="194"/>
      <c r="AC238" s="195"/>
      <c r="AD238" s="175"/>
      <c r="AE238" s="174"/>
      <c r="AF238" s="174"/>
      <c r="AG238" s="174"/>
      <c r="AH238" s="174"/>
      <c r="AI238" s="180"/>
      <c r="AJ238" s="194"/>
      <c r="AK238" s="195"/>
      <c r="AL238" s="184"/>
      <c r="AN238" s="172"/>
      <c r="AO238" s="194"/>
      <c r="AP238" s="195"/>
      <c r="AQ238" s="175"/>
      <c r="AR238" s="174"/>
      <c r="AS238" s="174"/>
      <c r="AT238" s="174"/>
      <c r="AU238" s="174"/>
      <c r="AV238" s="180"/>
      <c r="AW238" s="194"/>
      <c r="AX238" s="195"/>
      <c r="AY238" s="184"/>
      <c r="BA238" s="172"/>
      <c r="BB238" s="194"/>
      <c r="BC238" s="195"/>
      <c r="BD238" s="175"/>
      <c r="BE238" s="174"/>
      <c r="BF238" s="174"/>
      <c r="BG238" s="174"/>
      <c r="BH238" s="174"/>
      <c r="BI238" s="180"/>
      <c r="BJ238" s="194"/>
      <c r="BK238" s="195"/>
      <c r="BL238" s="184"/>
    </row>
    <row r="239" spans="1:64" ht="13.5" customHeight="1">
      <c r="A239" s="172"/>
      <c r="B239" s="194"/>
      <c r="C239" s="195"/>
      <c r="D239" s="175">
        <v>21</v>
      </c>
      <c r="E239" s="174"/>
      <c r="F239" s="174" t="s">
        <v>3</v>
      </c>
      <c r="G239" s="174"/>
      <c r="H239" s="174">
        <v>17</v>
      </c>
      <c r="I239" s="180"/>
      <c r="J239" s="194"/>
      <c r="K239" s="195"/>
      <c r="L239" s="184"/>
      <c r="N239" s="172"/>
      <c r="O239" s="194"/>
      <c r="P239" s="195"/>
      <c r="Q239" s="175">
        <v>21</v>
      </c>
      <c r="R239" s="174"/>
      <c r="S239" s="174" t="s">
        <v>3</v>
      </c>
      <c r="T239" s="174"/>
      <c r="U239" s="174">
        <v>19</v>
      </c>
      <c r="V239" s="180"/>
      <c r="W239" s="194"/>
      <c r="X239" s="195"/>
      <c r="Y239" s="184"/>
      <c r="AA239" s="172"/>
      <c r="AB239" s="194"/>
      <c r="AC239" s="195"/>
      <c r="AD239" s="175">
        <v>13</v>
      </c>
      <c r="AE239" s="174"/>
      <c r="AF239" s="174" t="s">
        <v>696</v>
      </c>
      <c r="AG239" s="174"/>
      <c r="AH239" s="174">
        <v>21</v>
      </c>
      <c r="AI239" s="180"/>
      <c r="AJ239" s="194"/>
      <c r="AK239" s="195"/>
      <c r="AL239" s="184"/>
      <c r="AN239" s="172"/>
      <c r="AO239" s="194"/>
      <c r="AP239" s="195"/>
      <c r="AQ239" s="175">
        <v>21</v>
      </c>
      <c r="AR239" s="174"/>
      <c r="AS239" s="174" t="s">
        <v>696</v>
      </c>
      <c r="AT239" s="174"/>
      <c r="AU239" s="174">
        <v>10</v>
      </c>
      <c r="AV239" s="180"/>
      <c r="AW239" s="194"/>
      <c r="AX239" s="195"/>
      <c r="AY239" s="184"/>
      <c r="BA239" s="172"/>
      <c r="BB239" s="194"/>
      <c r="BC239" s="195"/>
      <c r="BD239" s="175">
        <v>21</v>
      </c>
      <c r="BE239" s="174"/>
      <c r="BF239" s="174" t="s">
        <v>3</v>
      </c>
      <c r="BG239" s="174"/>
      <c r="BH239" s="174">
        <v>15</v>
      </c>
      <c r="BI239" s="180"/>
      <c r="BJ239" s="194"/>
      <c r="BK239" s="195"/>
      <c r="BL239" s="184"/>
    </row>
    <row r="240" spans="1:64" ht="13.5" customHeight="1">
      <c r="A240" s="172" t="s">
        <v>492</v>
      </c>
      <c r="B240" s="194"/>
      <c r="C240" s="195"/>
      <c r="D240" s="175"/>
      <c r="E240" s="174"/>
      <c r="F240" s="174"/>
      <c r="G240" s="174"/>
      <c r="H240" s="174"/>
      <c r="I240" s="180"/>
      <c r="J240" s="194"/>
      <c r="K240" s="195"/>
      <c r="L240" s="184" t="s">
        <v>468</v>
      </c>
      <c r="N240" s="172" t="s">
        <v>373</v>
      </c>
      <c r="O240" s="194"/>
      <c r="P240" s="195"/>
      <c r="Q240" s="175"/>
      <c r="R240" s="174"/>
      <c r="S240" s="174"/>
      <c r="T240" s="174"/>
      <c r="U240" s="174"/>
      <c r="V240" s="180"/>
      <c r="W240" s="194"/>
      <c r="X240" s="195"/>
      <c r="Y240" s="184" t="s">
        <v>361</v>
      </c>
      <c r="AA240" s="172" t="s">
        <v>252</v>
      </c>
      <c r="AB240" s="194"/>
      <c r="AC240" s="195"/>
      <c r="AD240" s="175"/>
      <c r="AE240" s="174"/>
      <c r="AF240" s="174"/>
      <c r="AG240" s="174"/>
      <c r="AH240" s="174"/>
      <c r="AI240" s="180"/>
      <c r="AJ240" s="194"/>
      <c r="AK240" s="195"/>
      <c r="AL240" s="184" t="s">
        <v>766</v>
      </c>
      <c r="AN240" s="172" t="s">
        <v>393</v>
      </c>
      <c r="AO240" s="194"/>
      <c r="AP240" s="195"/>
      <c r="AQ240" s="175"/>
      <c r="AR240" s="174"/>
      <c r="AS240" s="174"/>
      <c r="AT240" s="174"/>
      <c r="AU240" s="174"/>
      <c r="AV240" s="180"/>
      <c r="AW240" s="194"/>
      <c r="AX240" s="195"/>
      <c r="AY240" s="184" t="s">
        <v>739</v>
      </c>
      <c r="BA240" s="172" t="s">
        <v>564</v>
      </c>
      <c r="BB240" s="194"/>
      <c r="BC240" s="195"/>
      <c r="BD240" s="175"/>
      <c r="BE240" s="174"/>
      <c r="BF240" s="174"/>
      <c r="BG240" s="174"/>
      <c r="BH240" s="174"/>
      <c r="BI240" s="180"/>
      <c r="BJ240" s="194"/>
      <c r="BK240" s="195"/>
      <c r="BL240" s="184" t="s">
        <v>442</v>
      </c>
    </row>
    <row r="241" spans="1:64" ht="13.5" customHeight="1">
      <c r="A241" s="172"/>
      <c r="B241" s="194"/>
      <c r="C241" s="195"/>
      <c r="D241" s="175">
        <v>13</v>
      </c>
      <c r="E241" s="174"/>
      <c r="F241" s="174" t="s">
        <v>3</v>
      </c>
      <c r="G241" s="174"/>
      <c r="H241" s="174">
        <v>21</v>
      </c>
      <c r="I241" s="180"/>
      <c r="J241" s="194"/>
      <c r="K241" s="195"/>
      <c r="L241" s="184"/>
      <c r="N241" s="172"/>
      <c r="O241" s="194"/>
      <c r="P241" s="195"/>
      <c r="Q241" s="175">
        <v>14</v>
      </c>
      <c r="R241" s="174"/>
      <c r="S241" s="174" t="s">
        <v>3</v>
      </c>
      <c r="T241" s="174"/>
      <c r="U241" s="174">
        <v>21</v>
      </c>
      <c r="V241" s="180"/>
      <c r="W241" s="194"/>
      <c r="X241" s="195"/>
      <c r="Y241" s="184"/>
      <c r="AA241" s="172"/>
      <c r="AB241" s="194"/>
      <c r="AC241" s="195"/>
      <c r="AD241" s="175"/>
      <c r="AE241" s="174"/>
      <c r="AF241" s="174" t="s">
        <v>696</v>
      </c>
      <c r="AG241" s="174"/>
      <c r="AH241" s="174"/>
      <c r="AI241" s="180"/>
      <c r="AJ241" s="194"/>
      <c r="AK241" s="195"/>
      <c r="AL241" s="184"/>
      <c r="AN241" s="172"/>
      <c r="AO241" s="194"/>
      <c r="AP241" s="195"/>
      <c r="AQ241" s="175"/>
      <c r="AR241" s="174"/>
      <c r="AS241" s="174" t="s">
        <v>696</v>
      </c>
      <c r="AT241" s="174"/>
      <c r="AU241" s="174"/>
      <c r="AV241" s="180"/>
      <c r="AW241" s="194"/>
      <c r="AX241" s="195"/>
      <c r="AY241" s="184"/>
      <c r="BA241" s="172"/>
      <c r="BB241" s="194"/>
      <c r="BC241" s="195"/>
      <c r="BD241" s="175"/>
      <c r="BE241" s="174"/>
      <c r="BF241" s="174" t="s">
        <v>3</v>
      </c>
      <c r="BG241" s="174"/>
      <c r="BH241" s="174"/>
      <c r="BI241" s="180"/>
      <c r="BJ241" s="194"/>
      <c r="BK241" s="195"/>
      <c r="BL241" s="184"/>
    </row>
    <row r="242" spans="1:64" ht="13.5" customHeight="1">
      <c r="A242" s="173"/>
      <c r="B242" s="196"/>
      <c r="C242" s="197"/>
      <c r="D242" s="183"/>
      <c r="E242" s="181"/>
      <c r="F242" s="181"/>
      <c r="G242" s="181"/>
      <c r="H242" s="181"/>
      <c r="I242" s="182"/>
      <c r="J242" s="196"/>
      <c r="K242" s="197"/>
      <c r="L242" s="185"/>
      <c r="N242" s="173"/>
      <c r="O242" s="196"/>
      <c r="P242" s="197"/>
      <c r="Q242" s="183"/>
      <c r="R242" s="181"/>
      <c r="S242" s="181"/>
      <c r="T242" s="181"/>
      <c r="U242" s="181"/>
      <c r="V242" s="182"/>
      <c r="W242" s="196"/>
      <c r="X242" s="197"/>
      <c r="Y242" s="185"/>
      <c r="AA242" s="173"/>
      <c r="AB242" s="196"/>
      <c r="AC242" s="197"/>
      <c r="AD242" s="183"/>
      <c r="AE242" s="181"/>
      <c r="AF242" s="181"/>
      <c r="AG242" s="181"/>
      <c r="AH242" s="181"/>
      <c r="AI242" s="182"/>
      <c r="AJ242" s="196"/>
      <c r="AK242" s="197"/>
      <c r="AL242" s="185"/>
      <c r="AN242" s="173"/>
      <c r="AO242" s="196"/>
      <c r="AP242" s="197"/>
      <c r="AQ242" s="183"/>
      <c r="AR242" s="181"/>
      <c r="AS242" s="181"/>
      <c r="AT242" s="181"/>
      <c r="AU242" s="181"/>
      <c r="AV242" s="182"/>
      <c r="AW242" s="196"/>
      <c r="AX242" s="197"/>
      <c r="AY242" s="185"/>
      <c r="BA242" s="173"/>
      <c r="BB242" s="196"/>
      <c r="BC242" s="197"/>
      <c r="BD242" s="183"/>
      <c r="BE242" s="181"/>
      <c r="BF242" s="181"/>
      <c r="BG242" s="181"/>
      <c r="BH242" s="181"/>
      <c r="BI242" s="182"/>
      <c r="BJ242" s="196"/>
      <c r="BK242" s="197"/>
      <c r="BL242" s="185"/>
    </row>
    <row r="243" spans="1:64" ht="14.25">
      <c r="A243" s="176" t="s">
        <v>2</v>
      </c>
      <c r="B243" s="177" t="s">
        <v>2</v>
      </c>
      <c r="C243" s="177"/>
      <c r="D243" s="177"/>
      <c r="E243" s="177"/>
      <c r="F243" s="177"/>
      <c r="G243" s="177"/>
      <c r="H243" s="177"/>
      <c r="I243" s="177"/>
      <c r="J243" s="177"/>
      <c r="K243" s="177"/>
      <c r="L243" s="178"/>
      <c r="N243" s="176" t="s">
        <v>2</v>
      </c>
      <c r="O243" s="177" t="s">
        <v>2</v>
      </c>
      <c r="P243" s="177"/>
      <c r="Q243" s="177"/>
      <c r="R243" s="177"/>
      <c r="S243" s="177"/>
      <c r="T243" s="177"/>
      <c r="U243" s="177"/>
      <c r="V243" s="177"/>
      <c r="W243" s="177"/>
      <c r="X243" s="177"/>
      <c r="Y243" s="178"/>
      <c r="AA243" s="176" t="s">
        <v>706</v>
      </c>
      <c r="AB243" s="177" t="s">
        <v>706</v>
      </c>
      <c r="AC243" s="177"/>
      <c r="AD243" s="177"/>
      <c r="AE243" s="177"/>
      <c r="AF243" s="177"/>
      <c r="AG243" s="177"/>
      <c r="AH243" s="177"/>
      <c r="AI243" s="177"/>
      <c r="AJ243" s="177"/>
      <c r="AK243" s="177"/>
      <c r="AL243" s="178"/>
      <c r="AN243" s="176" t="s">
        <v>706</v>
      </c>
      <c r="AO243" s="177" t="s">
        <v>706</v>
      </c>
      <c r="AP243" s="177"/>
      <c r="AQ243" s="177"/>
      <c r="AR243" s="177"/>
      <c r="AS243" s="177"/>
      <c r="AT243" s="177"/>
      <c r="AU243" s="177"/>
      <c r="AV243" s="177"/>
      <c r="AW243" s="177"/>
      <c r="AX243" s="177"/>
      <c r="AY243" s="178"/>
      <c r="BA243" s="176" t="s">
        <v>2</v>
      </c>
      <c r="BB243" s="177" t="s">
        <v>2</v>
      </c>
      <c r="BC243" s="177"/>
      <c r="BD243" s="177"/>
      <c r="BE243" s="177"/>
      <c r="BF243" s="177"/>
      <c r="BG243" s="177"/>
      <c r="BH243" s="177"/>
      <c r="BI243" s="177"/>
      <c r="BJ243" s="177"/>
      <c r="BK243" s="177"/>
      <c r="BL243" s="178"/>
    </row>
    <row r="244" spans="1:64" ht="13.5" customHeight="1">
      <c r="A244" s="176" t="s">
        <v>495</v>
      </c>
      <c r="B244" s="192">
        <f>IF(D244&gt;H244,1,0)+IF(D246&gt;H246,1,0)+IF(D248&gt;H248,1,0)</f>
        <v>0</v>
      </c>
      <c r="C244" s="193"/>
      <c r="D244" s="198">
        <v>12</v>
      </c>
      <c r="E244" s="199"/>
      <c r="F244" s="199" t="s">
        <v>3</v>
      </c>
      <c r="G244" s="199"/>
      <c r="H244" s="199">
        <v>21</v>
      </c>
      <c r="I244" s="202"/>
      <c r="J244" s="192">
        <f>IF(D244&lt;H244,1,0)+IF(D246&lt;H246,1,0)+IF(D248&lt;H248,1,0)</f>
        <v>2</v>
      </c>
      <c r="K244" s="193"/>
      <c r="L244" s="191" t="s">
        <v>463</v>
      </c>
      <c r="N244" s="176" t="s">
        <v>374</v>
      </c>
      <c r="O244" s="192">
        <f>IF(Q244&gt;U244,1,0)+IF(Q246&gt;U246,1,0)+IF(Q248&gt;U248,1,0)</f>
        <v>2</v>
      </c>
      <c r="P244" s="193"/>
      <c r="Q244" s="198">
        <v>21</v>
      </c>
      <c r="R244" s="199"/>
      <c r="S244" s="199" t="s">
        <v>3</v>
      </c>
      <c r="T244" s="199"/>
      <c r="U244" s="199">
        <v>12</v>
      </c>
      <c r="V244" s="202"/>
      <c r="W244" s="192">
        <f>IF(Q244&lt;U244,1,0)+IF(Q246&lt;U246,1,0)+IF(Q248&lt;U248,1,0)</f>
        <v>0</v>
      </c>
      <c r="X244" s="193"/>
      <c r="Y244" s="191" t="s">
        <v>356</v>
      </c>
      <c r="AA244" s="176" t="s">
        <v>254</v>
      </c>
      <c r="AB244" s="192">
        <f>IF(AD244&gt;AH244,1,0)+IF(AD246&gt;AH246,1,0)+IF(AD248&gt;AH248,1,0)</f>
        <v>0</v>
      </c>
      <c r="AC244" s="193"/>
      <c r="AD244" s="198">
        <v>8</v>
      </c>
      <c r="AE244" s="199"/>
      <c r="AF244" s="199" t="s">
        <v>696</v>
      </c>
      <c r="AG244" s="199"/>
      <c r="AH244" s="199">
        <v>21</v>
      </c>
      <c r="AI244" s="202"/>
      <c r="AJ244" s="192">
        <f>IF(AD244&lt;AH244,1,0)+IF(AD246&lt;AH246,1,0)+IF(AD248&lt;AH248,1,0)</f>
        <v>2</v>
      </c>
      <c r="AK244" s="193"/>
      <c r="AL244" s="191" t="s">
        <v>767</v>
      </c>
      <c r="AN244" s="176" t="s">
        <v>394</v>
      </c>
      <c r="AO244" s="192">
        <f>IF(AQ244&gt;AU244,1,0)+IF(AQ246&gt;AU246,1,0)+IF(AQ248&gt;AU248,1,0)</f>
        <v>2</v>
      </c>
      <c r="AP244" s="193"/>
      <c r="AQ244" s="198">
        <v>21</v>
      </c>
      <c r="AR244" s="199"/>
      <c r="AS244" s="199" t="s">
        <v>696</v>
      </c>
      <c r="AT244" s="199"/>
      <c r="AU244" s="199">
        <v>16</v>
      </c>
      <c r="AV244" s="202"/>
      <c r="AW244" s="192">
        <f>IF(AQ244&lt;AU244,1,0)+IF(AQ246&lt;AU246,1,0)+IF(AQ248&lt;AU248,1,0)</f>
        <v>0</v>
      </c>
      <c r="AX244" s="193"/>
      <c r="AY244" s="191" t="s">
        <v>740</v>
      </c>
      <c r="BA244" s="176" t="s">
        <v>567</v>
      </c>
      <c r="BB244" s="192">
        <f>IF(BD244&gt;BH244,1,0)+IF(BD246&gt;BH246,1,0)+IF(BD248&gt;BH248,1,0)</f>
        <v>2</v>
      </c>
      <c r="BC244" s="193"/>
      <c r="BD244" s="198">
        <v>21</v>
      </c>
      <c r="BE244" s="199"/>
      <c r="BF244" s="199" t="s">
        <v>3</v>
      </c>
      <c r="BG244" s="199"/>
      <c r="BH244" s="199">
        <v>15</v>
      </c>
      <c r="BI244" s="202"/>
      <c r="BJ244" s="192">
        <f>IF(BD244&lt;BH244,1,0)+IF(BD246&lt;BH246,1,0)+IF(BD248&lt;BH248,1,0)</f>
        <v>0</v>
      </c>
      <c r="BK244" s="193"/>
      <c r="BL244" s="191" t="s">
        <v>444</v>
      </c>
    </row>
    <row r="245" spans="1:64" ht="13.5" customHeight="1">
      <c r="A245" s="172"/>
      <c r="B245" s="194"/>
      <c r="C245" s="195"/>
      <c r="D245" s="175"/>
      <c r="E245" s="174"/>
      <c r="F245" s="174"/>
      <c r="G245" s="174"/>
      <c r="H245" s="174"/>
      <c r="I245" s="180"/>
      <c r="J245" s="194"/>
      <c r="K245" s="195"/>
      <c r="L245" s="184"/>
      <c r="N245" s="172"/>
      <c r="O245" s="194"/>
      <c r="P245" s="195"/>
      <c r="Q245" s="175"/>
      <c r="R245" s="174"/>
      <c r="S245" s="174"/>
      <c r="T245" s="174"/>
      <c r="U245" s="174"/>
      <c r="V245" s="180"/>
      <c r="W245" s="194"/>
      <c r="X245" s="195"/>
      <c r="Y245" s="184"/>
      <c r="AA245" s="172"/>
      <c r="AB245" s="194"/>
      <c r="AC245" s="195"/>
      <c r="AD245" s="175"/>
      <c r="AE245" s="174"/>
      <c r="AF245" s="174"/>
      <c r="AG245" s="174"/>
      <c r="AH245" s="174"/>
      <c r="AI245" s="180"/>
      <c r="AJ245" s="194"/>
      <c r="AK245" s="195"/>
      <c r="AL245" s="184"/>
      <c r="AN245" s="172"/>
      <c r="AO245" s="194"/>
      <c r="AP245" s="195"/>
      <c r="AQ245" s="175"/>
      <c r="AR245" s="174"/>
      <c r="AS245" s="174"/>
      <c r="AT245" s="174"/>
      <c r="AU245" s="174"/>
      <c r="AV245" s="180"/>
      <c r="AW245" s="194"/>
      <c r="AX245" s="195"/>
      <c r="AY245" s="184"/>
      <c r="BA245" s="172"/>
      <c r="BB245" s="194"/>
      <c r="BC245" s="195"/>
      <c r="BD245" s="175"/>
      <c r="BE245" s="174"/>
      <c r="BF245" s="174"/>
      <c r="BG245" s="174"/>
      <c r="BH245" s="174"/>
      <c r="BI245" s="180"/>
      <c r="BJ245" s="194"/>
      <c r="BK245" s="195"/>
      <c r="BL245" s="184"/>
    </row>
    <row r="246" spans="1:64" ht="13.5" customHeight="1">
      <c r="A246" s="172"/>
      <c r="B246" s="194"/>
      <c r="C246" s="195"/>
      <c r="D246" s="175">
        <v>12</v>
      </c>
      <c r="E246" s="174"/>
      <c r="F246" s="174" t="s">
        <v>3</v>
      </c>
      <c r="G246" s="174"/>
      <c r="H246" s="174">
        <v>21</v>
      </c>
      <c r="I246" s="180"/>
      <c r="J246" s="194"/>
      <c r="K246" s="195"/>
      <c r="L246" s="184"/>
      <c r="N246" s="172"/>
      <c r="O246" s="194"/>
      <c r="P246" s="195"/>
      <c r="Q246" s="175">
        <v>21</v>
      </c>
      <c r="R246" s="174"/>
      <c r="S246" s="174" t="s">
        <v>3</v>
      </c>
      <c r="T246" s="174"/>
      <c r="U246" s="174">
        <v>19</v>
      </c>
      <c r="V246" s="180"/>
      <c r="W246" s="194"/>
      <c r="X246" s="195"/>
      <c r="Y246" s="184"/>
      <c r="AA246" s="172"/>
      <c r="AB246" s="194"/>
      <c r="AC246" s="195"/>
      <c r="AD246" s="175">
        <v>8</v>
      </c>
      <c r="AE246" s="174"/>
      <c r="AF246" s="174" t="s">
        <v>696</v>
      </c>
      <c r="AG246" s="174"/>
      <c r="AH246" s="174">
        <v>21</v>
      </c>
      <c r="AI246" s="180"/>
      <c r="AJ246" s="194"/>
      <c r="AK246" s="195"/>
      <c r="AL246" s="184"/>
      <c r="AN246" s="172"/>
      <c r="AO246" s="194"/>
      <c r="AP246" s="195"/>
      <c r="AQ246" s="175">
        <v>21</v>
      </c>
      <c r="AR246" s="174"/>
      <c r="AS246" s="174" t="s">
        <v>696</v>
      </c>
      <c r="AT246" s="174"/>
      <c r="AU246" s="174">
        <v>17</v>
      </c>
      <c r="AV246" s="180"/>
      <c r="AW246" s="194"/>
      <c r="AX246" s="195"/>
      <c r="AY246" s="184"/>
      <c r="BA246" s="172"/>
      <c r="BB246" s="194"/>
      <c r="BC246" s="195"/>
      <c r="BD246" s="175">
        <v>21</v>
      </c>
      <c r="BE246" s="174"/>
      <c r="BF246" s="174" t="s">
        <v>3</v>
      </c>
      <c r="BG246" s="174"/>
      <c r="BH246" s="174">
        <v>9</v>
      </c>
      <c r="BI246" s="180"/>
      <c r="BJ246" s="194"/>
      <c r="BK246" s="195"/>
      <c r="BL246" s="184"/>
    </row>
    <row r="247" spans="1:64" ht="13.5" customHeight="1">
      <c r="A247" s="172" t="s">
        <v>496</v>
      </c>
      <c r="B247" s="194"/>
      <c r="C247" s="195"/>
      <c r="D247" s="175"/>
      <c r="E247" s="174"/>
      <c r="F247" s="174"/>
      <c r="G247" s="174"/>
      <c r="H247" s="174"/>
      <c r="I247" s="180"/>
      <c r="J247" s="194"/>
      <c r="K247" s="195"/>
      <c r="L247" s="184" t="s">
        <v>464</v>
      </c>
      <c r="N247" s="172" t="s">
        <v>371</v>
      </c>
      <c r="O247" s="194"/>
      <c r="P247" s="195"/>
      <c r="Q247" s="175"/>
      <c r="R247" s="174"/>
      <c r="S247" s="174"/>
      <c r="T247" s="174"/>
      <c r="U247" s="174"/>
      <c r="V247" s="180"/>
      <c r="W247" s="194"/>
      <c r="X247" s="195"/>
      <c r="Y247" s="184" t="s">
        <v>357</v>
      </c>
      <c r="AA247" s="172" t="s">
        <v>250</v>
      </c>
      <c r="AB247" s="194"/>
      <c r="AC247" s="195"/>
      <c r="AD247" s="175"/>
      <c r="AE247" s="174"/>
      <c r="AF247" s="174"/>
      <c r="AG247" s="174"/>
      <c r="AH247" s="174"/>
      <c r="AI247" s="180"/>
      <c r="AJ247" s="194"/>
      <c r="AK247" s="195"/>
      <c r="AL247" s="184" t="s">
        <v>768</v>
      </c>
      <c r="AN247" s="172" t="s">
        <v>395</v>
      </c>
      <c r="AO247" s="194"/>
      <c r="AP247" s="195"/>
      <c r="AQ247" s="175"/>
      <c r="AR247" s="174"/>
      <c r="AS247" s="174"/>
      <c r="AT247" s="174"/>
      <c r="AU247" s="174"/>
      <c r="AV247" s="180"/>
      <c r="AW247" s="194"/>
      <c r="AX247" s="195"/>
      <c r="AY247" s="184" t="s">
        <v>738</v>
      </c>
      <c r="BA247" s="172" t="s">
        <v>568</v>
      </c>
      <c r="BB247" s="194"/>
      <c r="BC247" s="195"/>
      <c r="BD247" s="175"/>
      <c r="BE247" s="174"/>
      <c r="BF247" s="174"/>
      <c r="BG247" s="174"/>
      <c r="BH247" s="174"/>
      <c r="BI247" s="180"/>
      <c r="BJ247" s="194"/>
      <c r="BK247" s="195"/>
      <c r="BL247" s="184" t="s">
        <v>443</v>
      </c>
    </row>
    <row r="248" spans="1:64" ht="13.5" customHeight="1">
      <c r="A248" s="172"/>
      <c r="B248" s="194"/>
      <c r="C248" s="195"/>
      <c r="D248" s="175"/>
      <c r="E248" s="174"/>
      <c r="F248" s="174" t="s">
        <v>3</v>
      </c>
      <c r="G248" s="174"/>
      <c r="H248" s="174"/>
      <c r="I248" s="180"/>
      <c r="J248" s="194"/>
      <c r="K248" s="195"/>
      <c r="L248" s="184"/>
      <c r="N248" s="172"/>
      <c r="O248" s="194"/>
      <c r="P248" s="195"/>
      <c r="Q248" s="175"/>
      <c r="R248" s="174"/>
      <c r="S248" s="174" t="s">
        <v>3</v>
      </c>
      <c r="T248" s="174"/>
      <c r="U248" s="174"/>
      <c r="V248" s="180"/>
      <c r="W248" s="194"/>
      <c r="X248" s="195"/>
      <c r="Y248" s="184"/>
      <c r="AA248" s="172"/>
      <c r="AB248" s="194"/>
      <c r="AC248" s="195"/>
      <c r="AD248" s="175"/>
      <c r="AE248" s="174"/>
      <c r="AF248" s="174" t="s">
        <v>696</v>
      </c>
      <c r="AG248" s="174"/>
      <c r="AH248" s="174"/>
      <c r="AI248" s="180"/>
      <c r="AJ248" s="194"/>
      <c r="AK248" s="195"/>
      <c r="AL248" s="184"/>
      <c r="AN248" s="172"/>
      <c r="AO248" s="194"/>
      <c r="AP248" s="195"/>
      <c r="AQ248" s="175"/>
      <c r="AR248" s="174"/>
      <c r="AS248" s="174" t="s">
        <v>696</v>
      </c>
      <c r="AT248" s="174"/>
      <c r="AU248" s="174"/>
      <c r="AV248" s="180"/>
      <c r="AW248" s="194"/>
      <c r="AX248" s="195"/>
      <c r="AY248" s="184"/>
      <c r="BA248" s="172"/>
      <c r="BB248" s="194"/>
      <c r="BC248" s="195"/>
      <c r="BD248" s="175"/>
      <c r="BE248" s="174"/>
      <c r="BF248" s="174" t="s">
        <v>3</v>
      </c>
      <c r="BG248" s="174"/>
      <c r="BH248" s="174"/>
      <c r="BI248" s="180"/>
      <c r="BJ248" s="194"/>
      <c r="BK248" s="195"/>
      <c r="BL248" s="184"/>
    </row>
    <row r="249" spans="1:64" ht="14.25" customHeight="1" thickBot="1">
      <c r="A249" s="190"/>
      <c r="B249" s="200"/>
      <c r="C249" s="201"/>
      <c r="D249" s="188"/>
      <c r="E249" s="186"/>
      <c r="F249" s="186"/>
      <c r="G249" s="186"/>
      <c r="H249" s="186"/>
      <c r="I249" s="187"/>
      <c r="J249" s="200"/>
      <c r="K249" s="201"/>
      <c r="L249" s="189"/>
      <c r="N249" s="190"/>
      <c r="O249" s="200"/>
      <c r="P249" s="201"/>
      <c r="Q249" s="188"/>
      <c r="R249" s="186"/>
      <c r="S249" s="186"/>
      <c r="T249" s="186"/>
      <c r="U249" s="186"/>
      <c r="V249" s="187"/>
      <c r="W249" s="200"/>
      <c r="X249" s="201"/>
      <c r="Y249" s="189"/>
      <c r="AA249" s="190"/>
      <c r="AB249" s="200"/>
      <c r="AC249" s="201"/>
      <c r="AD249" s="188"/>
      <c r="AE249" s="186"/>
      <c r="AF249" s="186"/>
      <c r="AG249" s="186"/>
      <c r="AH249" s="186"/>
      <c r="AI249" s="187"/>
      <c r="AJ249" s="200"/>
      <c r="AK249" s="201"/>
      <c r="AL249" s="189"/>
      <c r="AN249" s="190"/>
      <c r="AO249" s="200"/>
      <c r="AP249" s="201"/>
      <c r="AQ249" s="188"/>
      <c r="AR249" s="186"/>
      <c r="AS249" s="186"/>
      <c r="AT249" s="186"/>
      <c r="AU249" s="186"/>
      <c r="AV249" s="187"/>
      <c r="AW249" s="200"/>
      <c r="AX249" s="201"/>
      <c r="AY249" s="189"/>
      <c r="BA249" s="190"/>
      <c r="BB249" s="200"/>
      <c r="BC249" s="201"/>
      <c r="BD249" s="188"/>
      <c r="BE249" s="186"/>
      <c r="BF249" s="186"/>
      <c r="BG249" s="186"/>
      <c r="BH249" s="186"/>
      <c r="BI249" s="187"/>
      <c r="BJ249" s="200"/>
      <c r="BK249" s="201"/>
      <c r="BL249" s="189"/>
    </row>
    <row r="250" spans="1:53" ht="13.5" customHeight="1">
      <c r="A250" s="9"/>
      <c r="N250" s="9"/>
      <c r="AA250" s="9"/>
      <c r="AN250" s="9"/>
      <c r="BA250" s="9"/>
    </row>
    <row r="251" spans="1:51" ht="15" thickBot="1">
      <c r="A251" s="179" t="str">
        <f>"1部　試合番号"&amp;ROUNDUP(ROW()/25,0)</f>
        <v>1部　試合番号11</v>
      </c>
      <c r="B251" s="179"/>
      <c r="C251" s="179"/>
      <c r="D251" s="179"/>
      <c r="E251" s="179"/>
      <c r="F251" s="179"/>
      <c r="G251" s="179"/>
      <c r="H251" s="179"/>
      <c r="I251" s="179"/>
      <c r="J251" s="179"/>
      <c r="K251" s="179"/>
      <c r="L251" s="179"/>
      <c r="N251" s="179" t="str">
        <f>"２部　試合番号"&amp;ROUNDUP(ROW()/25,0)</f>
        <v>２部　試合番号11</v>
      </c>
      <c r="O251" s="179"/>
      <c r="P251" s="179"/>
      <c r="Q251" s="179"/>
      <c r="R251" s="179"/>
      <c r="S251" s="179"/>
      <c r="T251" s="179"/>
      <c r="U251" s="179"/>
      <c r="V251" s="179"/>
      <c r="W251" s="179"/>
      <c r="X251" s="179"/>
      <c r="Y251" s="179"/>
      <c r="AA251" s="179" t="str">
        <f>"３部　試合番号"&amp;ROUNDUP(ROW()/25,0)</f>
        <v>３部　試合番号11</v>
      </c>
      <c r="AB251" s="179"/>
      <c r="AC251" s="179"/>
      <c r="AD251" s="179"/>
      <c r="AE251" s="179"/>
      <c r="AF251" s="179"/>
      <c r="AG251" s="179"/>
      <c r="AH251" s="179"/>
      <c r="AI251" s="179"/>
      <c r="AJ251" s="179"/>
      <c r="AK251" s="179"/>
      <c r="AL251" s="179"/>
      <c r="AN251" s="179" t="str">
        <f>"４部　試合番号"&amp;ROUNDUP(ROW()/25,0)</f>
        <v>４部　試合番号11</v>
      </c>
      <c r="AO251" s="179"/>
      <c r="AP251" s="179"/>
      <c r="AQ251" s="179"/>
      <c r="AR251" s="179"/>
      <c r="AS251" s="179"/>
      <c r="AT251" s="179"/>
      <c r="AU251" s="179"/>
      <c r="AV251" s="179"/>
      <c r="AW251" s="179"/>
      <c r="AX251" s="179"/>
      <c r="AY251" s="179"/>
    </row>
    <row r="252" spans="1:51" ht="14.25" customHeight="1">
      <c r="A252" s="83" t="s">
        <v>469</v>
      </c>
      <c r="B252" s="203">
        <f>IF(B255&gt;J255,1)+IF(B262&gt;J262,1)+IF(B269&gt;J269,1)</f>
        <v>3</v>
      </c>
      <c r="C252" s="204"/>
      <c r="D252" s="204"/>
      <c r="E252" s="204"/>
      <c r="F252" s="204" t="s">
        <v>3</v>
      </c>
      <c r="G252" s="204"/>
      <c r="H252" s="204">
        <f>IF(B255&lt;J255,1)+IF(B262&lt;J262,1)+IF(B269&lt;J269,1)</f>
        <v>0</v>
      </c>
      <c r="I252" s="204"/>
      <c r="J252" s="204"/>
      <c r="K252" s="207"/>
      <c r="L252" s="84" t="s">
        <v>484</v>
      </c>
      <c r="N252" s="83" t="s">
        <v>580</v>
      </c>
      <c r="O252" s="203">
        <f>IF(O255&gt;W255,1)+IF(O262&gt;W262,1)+IF(O269&gt;W269,1)</f>
        <v>3</v>
      </c>
      <c r="P252" s="204"/>
      <c r="Q252" s="204"/>
      <c r="R252" s="204"/>
      <c r="S252" s="204" t="s">
        <v>3</v>
      </c>
      <c r="T252" s="204"/>
      <c r="U252" s="204">
        <f>IF(O255&lt;W255,1)+IF(O262&lt;W262,1)+IF(O269&lt;W269,1)</f>
        <v>0</v>
      </c>
      <c r="V252" s="204"/>
      <c r="W252" s="204"/>
      <c r="X252" s="207"/>
      <c r="Y252" s="84" t="s">
        <v>573</v>
      </c>
      <c r="AA252" s="83" t="s">
        <v>294</v>
      </c>
      <c r="AB252" s="203">
        <f>IF(AB255&gt;AJ255,1)+IF(AB262&gt;AJ262,1)+IF(AB269&gt;AJ269,1)</f>
        <v>3</v>
      </c>
      <c r="AC252" s="204"/>
      <c r="AD252" s="204"/>
      <c r="AE252" s="204"/>
      <c r="AF252" s="204" t="s">
        <v>696</v>
      </c>
      <c r="AG252" s="204"/>
      <c r="AH252" s="204">
        <f>IF(AB255&lt;AJ255,1)+IF(AB262&lt;AJ262,1)+IF(AB269&lt;AJ269,1)</f>
        <v>0</v>
      </c>
      <c r="AI252" s="204"/>
      <c r="AJ252" s="204"/>
      <c r="AK252" s="207"/>
      <c r="AL252" s="84" t="s">
        <v>726</v>
      </c>
      <c r="AN252" s="83" t="s">
        <v>398</v>
      </c>
      <c r="AO252" s="203">
        <f>IF(AO255&gt;AW255,1)+IF(AO262&gt;AW262,1)+IF(AO269&gt;AW269,1)</f>
        <v>0</v>
      </c>
      <c r="AP252" s="204"/>
      <c r="AQ252" s="204"/>
      <c r="AR252" s="204"/>
      <c r="AS252" s="204" t="s">
        <v>696</v>
      </c>
      <c r="AT252" s="204"/>
      <c r="AU252" s="204">
        <f>IF(AO255&lt;AW255,1)+IF(AO262&lt;AW262,1)+IF(AO269&lt;AW269,1)</f>
        <v>3</v>
      </c>
      <c r="AV252" s="204"/>
      <c r="AW252" s="204"/>
      <c r="AX252" s="207"/>
      <c r="AY252" s="84" t="s">
        <v>412</v>
      </c>
    </row>
    <row r="253" spans="1:51" ht="14.25" customHeight="1">
      <c r="A253" s="85" t="s">
        <v>239</v>
      </c>
      <c r="B253" s="205"/>
      <c r="C253" s="206"/>
      <c r="D253" s="206"/>
      <c r="E253" s="206"/>
      <c r="F253" s="206"/>
      <c r="G253" s="206"/>
      <c r="H253" s="206"/>
      <c r="I253" s="206"/>
      <c r="J253" s="206"/>
      <c r="K253" s="208"/>
      <c r="L253" s="86" t="s">
        <v>231</v>
      </c>
      <c r="N253" s="85" t="s">
        <v>581</v>
      </c>
      <c r="O253" s="205"/>
      <c r="P253" s="206"/>
      <c r="Q253" s="206"/>
      <c r="R253" s="206"/>
      <c r="S253" s="206"/>
      <c r="T253" s="206"/>
      <c r="U253" s="206"/>
      <c r="V253" s="206"/>
      <c r="W253" s="206"/>
      <c r="X253" s="208"/>
      <c r="Y253" s="86" t="s">
        <v>557</v>
      </c>
      <c r="AA253" s="85" t="s">
        <v>231</v>
      </c>
      <c r="AB253" s="205"/>
      <c r="AC253" s="206"/>
      <c r="AD253" s="206"/>
      <c r="AE253" s="206"/>
      <c r="AF253" s="206"/>
      <c r="AG253" s="206"/>
      <c r="AH253" s="206"/>
      <c r="AI253" s="206"/>
      <c r="AJ253" s="206"/>
      <c r="AK253" s="208"/>
      <c r="AL253" s="86" t="s">
        <v>370</v>
      </c>
      <c r="AN253" s="85" t="s">
        <v>399</v>
      </c>
      <c r="AO253" s="205"/>
      <c r="AP253" s="206"/>
      <c r="AQ253" s="206"/>
      <c r="AR253" s="206"/>
      <c r="AS253" s="206"/>
      <c r="AT253" s="206"/>
      <c r="AU253" s="206"/>
      <c r="AV253" s="206"/>
      <c r="AW253" s="206"/>
      <c r="AX253" s="208"/>
      <c r="AY253" s="86" t="s">
        <v>239</v>
      </c>
    </row>
    <row r="254" spans="1:51" ht="14.25">
      <c r="A254" s="176" t="s">
        <v>0</v>
      </c>
      <c r="B254" s="177"/>
      <c r="C254" s="177"/>
      <c r="D254" s="177"/>
      <c r="E254" s="177"/>
      <c r="F254" s="177"/>
      <c r="G254" s="177"/>
      <c r="H254" s="177"/>
      <c r="I254" s="177"/>
      <c r="J254" s="177"/>
      <c r="K254" s="177"/>
      <c r="L254" s="178"/>
      <c r="N254" s="176" t="s">
        <v>0</v>
      </c>
      <c r="O254" s="177"/>
      <c r="P254" s="177"/>
      <c r="Q254" s="177"/>
      <c r="R254" s="177"/>
      <c r="S254" s="177"/>
      <c r="T254" s="177"/>
      <c r="U254" s="177"/>
      <c r="V254" s="177"/>
      <c r="W254" s="177"/>
      <c r="X254" s="177"/>
      <c r="Y254" s="178"/>
      <c r="AA254" s="176" t="s">
        <v>695</v>
      </c>
      <c r="AB254" s="177"/>
      <c r="AC254" s="177"/>
      <c r="AD254" s="177"/>
      <c r="AE254" s="177"/>
      <c r="AF254" s="177"/>
      <c r="AG254" s="177"/>
      <c r="AH254" s="177"/>
      <c r="AI254" s="177"/>
      <c r="AJ254" s="177"/>
      <c r="AK254" s="177"/>
      <c r="AL254" s="178"/>
      <c r="AN254" s="176" t="s">
        <v>695</v>
      </c>
      <c r="AO254" s="177"/>
      <c r="AP254" s="177"/>
      <c r="AQ254" s="177"/>
      <c r="AR254" s="177"/>
      <c r="AS254" s="177"/>
      <c r="AT254" s="177"/>
      <c r="AU254" s="177"/>
      <c r="AV254" s="177"/>
      <c r="AW254" s="177"/>
      <c r="AX254" s="177"/>
      <c r="AY254" s="178"/>
    </row>
    <row r="255" spans="1:51" ht="13.5" customHeight="1">
      <c r="A255" s="176" t="s">
        <v>475</v>
      </c>
      <c r="B255" s="192">
        <f>IF(D255&gt;H255,1,0)+IF(D257&gt;H257,1,0)+IF(D259&gt;H259,1,0)</f>
        <v>2</v>
      </c>
      <c r="C255" s="193"/>
      <c r="D255" s="198">
        <v>21</v>
      </c>
      <c r="E255" s="199"/>
      <c r="F255" s="199" t="s">
        <v>3</v>
      </c>
      <c r="G255" s="199"/>
      <c r="H255" s="199">
        <v>16</v>
      </c>
      <c r="I255" s="202"/>
      <c r="J255" s="192">
        <f>IF(D255&lt;H255,1,0)+IF(D257&lt;H257,1,0)+IF(D259&lt;H259,1,0)</f>
        <v>0</v>
      </c>
      <c r="K255" s="193"/>
      <c r="L255" s="191" t="s">
        <v>604</v>
      </c>
      <c r="N255" s="176" t="s">
        <v>583</v>
      </c>
      <c r="O255" s="192">
        <f>IF(Q255&gt;U255,1,0)+IF(Q257&gt;U257,1,0)+IF(Q259&gt;U259,1,0)</f>
        <v>2</v>
      </c>
      <c r="P255" s="193"/>
      <c r="Q255" s="198">
        <v>21</v>
      </c>
      <c r="R255" s="199"/>
      <c r="S255" s="199" t="s">
        <v>3</v>
      </c>
      <c r="T255" s="199"/>
      <c r="U255" s="199">
        <v>14</v>
      </c>
      <c r="V255" s="202"/>
      <c r="W255" s="192">
        <f>IF(Q255&lt;U255,1,0)+IF(Q257&lt;U257,1,0)+IF(Q259&lt;U259,1,0)</f>
        <v>0</v>
      </c>
      <c r="X255" s="193"/>
      <c r="Y255" s="191" t="s">
        <v>574</v>
      </c>
      <c r="AA255" s="176" t="s">
        <v>295</v>
      </c>
      <c r="AB255" s="192">
        <f>IF(AD255&gt;AH255,1,0)+IF(AD257&gt;AH257,1,0)+IF(AD259&gt;AH259,1,0)</f>
        <v>2</v>
      </c>
      <c r="AC255" s="193"/>
      <c r="AD255" s="198">
        <v>21</v>
      </c>
      <c r="AE255" s="199"/>
      <c r="AF255" s="199" t="s">
        <v>696</v>
      </c>
      <c r="AG255" s="199"/>
      <c r="AH255" s="199">
        <v>13</v>
      </c>
      <c r="AI255" s="202"/>
      <c r="AJ255" s="192">
        <f>IF(AD255&lt;AH255,1,0)+IF(AD257&lt;AH257,1,0)+IF(AD259&lt;AH259,1,0)</f>
        <v>0</v>
      </c>
      <c r="AK255" s="193"/>
      <c r="AL255" s="191" t="s">
        <v>727</v>
      </c>
      <c r="AN255" s="176" t="s">
        <v>404</v>
      </c>
      <c r="AO255" s="192">
        <f>IF(AQ255&gt;AU255,1,0)+IF(AQ257&gt;AU257,1,0)+IF(AQ259&gt;AU259,1,0)</f>
        <v>0</v>
      </c>
      <c r="AP255" s="193"/>
      <c r="AQ255" s="198">
        <v>11</v>
      </c>
      <c r="AR255" s="199"/>
      <c r="AS255" s="199" t="s">
        <v>696</v>
      </c>
      <c r="AT255" s="199"/>
      <c r="AU255" s="199">
        <v>21</v>
      </c>
      <c r="AV255" s="202"/>
      <c r="AW255" s="192">
        <f>IF(AQ255&lt;AU255,1,0)+IF(AQ257&lt;AU257,1,0)+IF(AQ259&lt;AU259,1,0)</f>
        <v>2</v>
      </c>
      <c r="AX255" s="193"/>
      <c r="AY255" s="191" t="s">
        <v>94</v>
      </c>
    </row>
    <row r="256" spans="1:51" ht="13.5" customHeight="1">
      <c r="A256" s="172"/>
      <c r="B256" s="194"/>
      <c r="C256" s="195"/>
      <c r="D256" s="175"/>
      <c r="E256" s="174"/>
      <c r="F256" s="174"/>
      <c r="G256" s="174"/>
      <c r="H256" s="174"/>
      <c r="I256" s="180"/>
      <c r="J256" s="194"/>
      <c r="K256" s="195"/>
      <c r="L256" s="184"/>
      <c r="N256" s="172"/>
      <c r="O256" s="194"/>
      <c r="P256" s="195"/>
      <c r="Q256" s="175"/>
      <c r="R256" s="174"/>
      <c r="S256" s="174"/>
      <c r="T256" s="174"/>
      <c r="U256" s="174"/>
      <c r="V256" s="180"/>
      <c r="W256" s="194"/>
      <c r="X256" s="195"/>
      <c r="Y256" s="184"/>
      <c r="AA256" s="172"/>
      <c r="AB256" s="194"/>
      <c r="AC256" s="195"/>
      <c r="AD256" s="175"/>
      <c r="AE256" s="174"/>
      <c r="AF256" s="174"/>
      <c r="AG256" s="174"/>
      <c r="AH256" s="174"/>
      <c r="AI256" s="180"/>
      <c r="AJ256" s="194"/>
      <c r="AK256" s="195"/>
      <c r="AL256" s="184"/>
      <c r="AN256" s="172"/>
      <c r="AO256" s="194"/>
      <c r="AP256" s="195"/>
      <c r="AQ256" s="175"/>
      <c r="AR256" s="174"/>
      <c r="AS256" s="174"/>
      <c r="AT256" s="174"/>
      <c r="AU256" s="174"/>
      <c r="AV256" s="180"/>
      <c r="AW256" s="194"/>
      <c r="AX256" s="195"/>
      <c r="AY256" s="184"/>
    </row>
    <row r="257" spans="1:51" ht="13.5" customHeight="1">
      <c r="A257" s="172"/>
      <c r="B257" s="194"/>
      <c r="C257" s="195"/>
      <c r="D257" s="175">
        <v>21</v>
      </c>
      <c r="E257" s="174"/>
      <c r="F257" s="174" t="s">
        <v>3</v>
      </c>
      <c r="G257" s="174"/>
      <c r="H257" s="174">
        <v>15</v>
      </c>
      <c r="I257" s="180"/>
      <c r="J257" s="194"/>
      <c r="K257" s="195"/>
      <c r="L257" s="184"/>
      <c r="N257" s="172"/>
      <c r="O257" s="194"/>
      <c r="P257" s="195"/>
      <c r="Q257" s="175">
        <v>21</v>
      </c>
      <c r="R257" s="174"/>
      <c r="S257" s="174" t="s">
        <v>3</v>
      </c>
      <c r="T257" s="174"/>
      <c r="U257" s="174">
        <v>15</v>
      </c>
      <c r="V257" s="180"/>
      <c r="W257" s="194"/>
      <c r="X257" s="195"/>
      <c r="Y257" s="184"/>
      <c r="AA257" s="172"/>
      <c r="AB257" s="194"/>
      <c r="AC257" s="195"/>
      <c r="AD257" s="175">
        <v>21</v>
      </c>
      <c r="AE257" s="174"/>
      <c r="AF257" s="174" t="s">
        <v>696</v>
      </c>
      <c r="AG257" s="174"/>
      <c r="AH257" s="174">
        <v>19</v>
      </c>
      <c r="AI257" s="180"/>
      <c r="AJ257" s="194"/>
      <c r="AK257" s="195"/>
      <c r="AL257" s="184"/>
      <c r="AN257" s="172"/>
      <c r="AO257" s="194"/>
      <c r="AP257" s="195"/>
      <c r="AQ257" s="175">
        <v>12</v>
      </c>
      <c r="AR257" s="174"/>
      <c r="AS257" s="174" t="s">
        <v>696</v>
      </c>
      <c r="AT257" s="174"/>
      <c r="AU257" s="174">
        <v>21</v>
      </c>
      <c r="AV257" s="180"/>
      <c r="AW257" s="194"/>
      <c r="AX257" s="195"/>
      <c r="AY257" s="184"/>
    </row>
    <row r="258" spans="1:51" ht="13.5" customHeight="1">
      <c r="A258" s="172" t="s">
        <v>473</v>
      </c>
      <c r="B258" s="194"/>
      <c r="C258" s="195"/>
      <c r="D258" s="175"/>
      <c r="E258" s="174"/>
      <c r="F258" s="174"/>
      <c r="G258" s="174"/>
      <c r="H258" s="174"/>
      <c r="I258" s="180"/>
      <c r="J258" s="194"/>
      <c r="K258" s="195"/>
      <c r="L258" s="184" t="s">
        <v>485</v>
      </c>
      <c r="N258" s="172" t="s">
        <v>584</v>
      </c>
      <c r="O258" s="194"/>
      <c r="P258" s="195"/>
      <c r="Q258" s="175"/>
      <c r="R258" s="174"/>
      <c r="S258" s="174"/>
      <c r="T258" s="174"/>
      <c r="U258" s="174"/>
      <c r="V258" s="180"/>
      <c r="W258" s="194"/>
      <c r="X258" s="195"/>
      <c r="Y258" s="184" t="s">
        <v>575</v>
      </c>
      <c r="AA258" s="172" t="s">
        <v>296</v>
      </c>
      <c r="AB258" s="194"/>
      <c r="AC258" s="195"/>
      <c r="AD258" s="175"/>
      <c r="AE258" s="174"/>
      <c r="AF258" s="174"/>
      <c r="AG258" s="174"/>
      <c r="AH258" s="174"/>
      <c r="AI258" s="180"/>
      <c r="AJ258" s="194"/>
      <c r="AK258" s="195"/>
      <c r="AL258" s="184" t="s">
        <v>730</v>
      </c>
      <c r="AN258" s="172" t="s">
        <v>401</v>
      </c>
      <c r="AO258" s="194"/>
      <c r="AP258" s="195"/>
      <c r="AQ258" s="175"/>
      <c r="AR258" s="174"/>
      <c r="AS258" s="174"/>
      <c r="AT258" s="174"/>
      <c r="AU258" s="174"/>
      <c r="AV258" s="180"/>
      <c r="AW258" s="194"/>
      <c r="AX258" s="195"/>
      <c r="AY258" s="184" t="s">
        <v>95</v>
      </c>
    </row>
    <row r="259" spans="1:51" ht="13.5" customHeight="1">
      <c r="A259" s="172"/>
      <c r="B259" s="194"/>
      <c r="C259" s="195"/>
      <c r="D259" s="175"/>
      <c r="E259" s="174"/>
      <c r="F259" s="174" t="s">
        <v>3</v>
      </c>
      <c r="G259" s="174"/>
      <c r="H259" s="174"/>
      <c r="I259" s="180"/>
      <c r="J259" s="194"/>
      <c r="K259" s="195"/>
      <c r="L259" s="184"/>
      <c r="N259" s="172"/>
      <c r="O259" s="194"/>
      <c r="P259" s="195"/>
      <c r="Q259" s="175"/>
      <c r="R259" s="174"/>
      <c r="S259" s="174" t="s">
        <v>3</v>
      </c>
      <c r="T259" s="174"/>
      <c r="U259" s="174"/>
      <c r="V259" s="180"/>
      <c r="W259" s="194"/>
      <c r="X259" s="195"/>
      <c r="Y259" s="184"/>
      <c r="AA259" s="172"/>
      <c r="AB259" s="194"/>
      <c r="AC259" s="195"/>
      <c r="AD259" s="175"/>
      <c r="AE259" s="174"/>
      <c r="AF259" s="174" t="s">
        <v>696</v>
      </c>
      <c r="AG259" s="174"/>
      <c r="AH259" s="174"/>
      <c r="AI259" s="180"/>
      <c r="AJ259" s="194"/>
      <c r="AK259" s="195"/>
      <c r="AL259" s="184"/>
      <c r="AN259" s="172"/>
      <c r="AO259" s="194"/>
      <c r="AP259" s="195"/>
      <c r="AQ259" s="175"/>
      <c r="AR259" s="174"/>
      <c r="AS259" s="174" t="s">
        <v>696</v>
      </c>
      <c r="AT259" s="174"/>
      <c r="AU259" s="174"/>
      <c r="AV259" s="180"/>
      <c r="AW259" s="194"/>
      <c r="AX259" s="195"/>
      <c r="AY259" s="184"/>
    </row>
    <row r="260" spans="1:51" ht="13.5" customHeight="1">
      <c r="A260" s="173"/>
      <c r="B260" s="196"/>
      <c r="C260" s="197"/>
      <c r="D260" s="183"/>
      <c r="E260" s="181"/>
      <c r="F260" s="181"/>
      <c r="G260" s="181"/>
      <c r="H260" s="181"/>
      <c r="I260" s="182"/>
      <c r="J260" s="196"/>
      <c r="K260" s="197"/>
      <c r="L260" s="185"/>
      <c r="N260" s="173"/>
      <c r="O260" s="196"/>
      <c r="P260" s="197"/>
      <c r="Q260" s="183"/>
      <c r="R260" s="181"/>
      <c r="S260" s="181"/>
      <c r="T260" s="181"/>
      <c r="U260" s="181"/>
      <c r="V260" s="182"/>
      <c r="W260" s="196"/>
      <c r="X260" s="197"/>
      <c r="Y260" s="185"/>
      <c r="AA260" s="173"/>
      <c r="AB260" s="196"/>
      <c r="AC260" s="197"/>
      <c r="AD260" s="183"/>
      <c r="AE260" s="181"/>
      <c r="AF260" s="181"/>
      <c r="AG260" s="181"/>
      <c r="AH260" s="181"/>
      <c r="AI260" s="182"/>
      <c r="AJ260" s="196"/>
      <c r="AK260" s="197"/>
      <c r="AL260" s="185"/>
      <c r="AN260" s="173"/>
      <c r="AO260" s="196"/>
      <c r="AP260" s="197"/>
      <c r="AQ260" s="183"/>
      <c r="AR260" s="181"/>
      <c r="AS260" s="181"/>
      <c r="AT260" s="181"/>
      <c r="AU260" s="181"/>
      <c r="AV260" s="182"/>
      <c r="AW260" s="196"/>
      <c r="AX260" s="197"/>
      <c r="AY260" s="185"/>
    </row>
    <row r="261" spans="1:51" ht="14.25">
      <c r="A261" s="176" t="s">
        <v>1</v>
      </c>
      <c r="B261" s="177" t="s">
        <v>1</v>
      </c>
      <c r="C261" s="177"/>
      <c r="D261" s="177"/>
      <c r="E261" s="177"/>
      <c r="F261" s="177"/>
      <c r="G261" s="177"/>
      <c r="H261" s="177"/>
      <c r="I261" s="177"/>
      <c r="J261" s="177"/>
      <c r="K261" s="177"/>
      <c r="L261" s="178"/>
      <c r="N261" s="176" t="s">
        <v>1</v>
      </c>
      <c r="O261" s="177" t="s">
        <v>1</v>
      </c>
      <c r="P261" s="177"/>
      <c r="Q261" s="177"/>
      <c r="R261" s="177"/>
      <c r="S261" s="177"/>
      <c r="T261" s="177"/>
      <c r="U261" s="177"/>
      <c r="V261" s="177"/>
      <c r="W261" s="177"/>
      <c r="X261" s="177"/>
      <c r="Y261" s="178"/>
      <c r="AA261" s="176" t="s">
        <v>701</v>
      </c>
      <c r="AB261" s="177" t="s">
        <v>701</v>
      </c>
      <c r="AC261" s="177"/>
      <c r="AD261" s="177"/>
      <c r="AE261" s="177"/>
      <c r="AF261" s="177"/>
      <c r="AG261" s="177"/>
      <c r="AH261" s="177"/>
      <c r="AI261" s="177"/>
      <c r="AJ261" s="177"/>
      <c r="AK261" s="177"/>
      <c r="AL261" s="178"/>
      <c r="AN261" s="176" t="s">
        <v>701</v>
      </c>
      <c r="AO261" s="177" t="s">
        <v>701</v>
      </c>
      <c r="AP261" s="177"/>
      <c r="AQ261" s="177"/>
      <c r="AR261" s="177"/>
      <c r="AS261" s="177"/>
      <c r="AT261" s="177"/>
      <c r="AU261" s="177"/>
      <c r="AV261" s="177"/>
      <c r="AW261" s="177"/>
      <c r="AX261" s="177"/>
      <c r="AY261" s="178"/>
    </row>
    <row r="262" spans="1:51" ht="13.5" customHeight="1">
      <c r="A262" s="176" t="s">
        <v>470</v>
      </c>
      <c r="B262" s="192">
        <f>IF(D262&gt;H262,1,0)+IF(D264&gt;H264,1,0)+IF(D266&gt;H266,1,0)</f>
        <v>2</v>
      </c>
      <c r="C262" s="193"/>
      <c r="D262" s="198">
        <v>21</v>
      </c>
      <c r="E262" s="199"/>
      <c r="F262" s="199" t="s">
        <v>3</v>
      </c>
      <c r="G262" s="199"/>
      <c r="H262" s="199">
        <v>11</v>
      </c>
      <c r="I262" s="202"/>
      <c r="J262" s="192">
        <f>IF(D262&lt;H262,1,0)+IF(D264&lt;H264,1,0)+IF(D266&lt;H266,1,0)</f>
        <v>0</v>
      </c>
      <c r="K262" s="193"/>
      <c r="L262" s="191" t="s">
        <v>489</v>
      </c>
      <c r="N262" s="176" t="s">
        <v>571</v>
      </c>
      <c r="O262" s="192">
        <f>IF(Q262&gt;U262,1,0)+IF(Q264&gt;U264,1,0)+IF(Q266&gt;U266,1,0)</f>
        <v>2</v>
      </c>
      <c r="P262" s="193"/>
      <c r="Q262" s="198">
        <v>21</v>
      </c>
      <c r="R262" s="199"/>
      <c r="S262" s="199" t="s">
        <v>3</v>
      </c>
      <c r="T262" s="199"/>
      <c r="U262" s="199">
        <v>14</v>
      </c>
      <c r="V262" s="202"/>
      <c r="W262" s="192">
        <f>IF(Q262&lt;U262,1,0)+IF(Q264&lt;U264,1,0)+IF(Q266&lt;U266,1,0)</f>
        <v>0</v>
      </c>
      <c r="X262" s="193"/>
      <c r="Y262" s="191" t="s">
        <v>576</v>
      </c>
      <c r="AA262" s="176" t="s">
        <v>299</v>
      </c>
      <c r="AB262" s="192">
        <f>IF(AD262&gt;AH262,1,0)+IF(AD264&gt;AH264,1,0)+IF(AD266&gt;AH266,1,0)</f>
        <v>2</v>
      </c>
      <c r="AC262" s="193"/>
      <c r="AD262" s="198">
        <v>21</v>
      </c>
      <c r="AE262" s="199"/>
      <c r="AF262" s="199" t="s">
        <v>696</v>
      </c>
      <c r="AG262" s="199"/>
      <c r="AH262" s="199">
        <v>9</v>
      </c>
      <c r="AI262" s="202"/>
      <c r="AJ262" s="192">
        <f>IF(AD262&lt;AH262,1,0)+IF(AD264&lt;AH264,1,0)+IF(AD266&lt;AH266,1,0)</f>
        <v>1</v>
      </c>
      <c r="AK262" s="193"/>
      <c r="AL262" s="191" t="s">
        <v>732</v>
      </c>
      <c r="AN262" s="176" t="s">
        <v>400</v>
      </c>
      <c r="AO262" s="192">
        <f>IF(AQ262&gt;AU262,1,0)+IF(AQ264&gt;AU264,1,0)+IF(AQ266&gt;AU266,1,0)</f>
        <v>0</v>
      </c>
      <c r="AP262" s="193"/>
      <c r="AQ262" s="198">
        <v>16</v>
      </c>
      <c r="AR262" s="199"/>
      <c r="AS262" s="199" t="s">
        <v>696</v>
      </c>
      <c r="AT262" s="199"/>
      <c r="AU262" s="199">
        <v>21</v>
      </c>
      <c r="AV262" s="202"/>
      <c r="AW262" s="192">
        <f>IF(AQ262&lt;AU262,1,0)+IF(AQ264&lt;AU264,1,0)+IF(AQ266&lt;AU266,1,0)</f>
        <v>2</v>
      </c>
      <c r="AX262" s="193"/>
      <c r="AY262" s="191" t="s">
        <v>97</v>
      </c>
    </row>
    <row r="263" spans="1:51" ht="13.5" customHeight="1">
      <c r="A263" s="172"/>
      <c r="B263" s="194"/>
      <c r="C263" s="195"/>
      <c r="D263" s="175"/>
      <c r="E263" s="174"/>
      <c r="F263" s="174"/>
      <c r="G263" s="174"/>
      <c r="H263" s="174"/>
      <c r="I263" s="180"/>
      <c r="J263" s="194"/>
      <c r="K263" s="195"/>
      <c r="L263" s="184"/>
      <c r="N263" s="172"/>
      <c r="O263" s="194"/>
      <c r="P263" s="195"/>
      <c r="Q263" s="175"/>
      <c r="R263" s="174"/>
      <c r="S263" s="174"/>
      <c r="T263" s="174"/>
      <c r="U263" s="174"/>
      <c r="V263" s="180"/>
      <c r="W263" s="194"/>
      <c r="X263" s="195"/>
      <c r="Y263" s="184"/>
      <c r="AA263" s="172"/>
      <c r="AB263" s="194"/>
      <c r="AC263" s="195"/>
      <c r="AD263" s="175"/>
      <c r="AE263" s="174"/>
      <c r="AF263" s="174"/>
      <c r="AG263" s="174"/>
      <c r="AH263" s="174"/>
      <c r="AI263" s="180"/>
      <c r="AJ263" s="194"/>
      <c r="AK263" s="195"/>
      <c r="AL263" s="184"/>
      <c r="AN263" s="172"/>
      <c r="AO263" s="194"/>
      <c r="AP263" s="195"/>
      <c r="AQ263" s="175"/>
      <c r="AR263" s="174"/>
      <c r="AS263" s="174"/>
      <c r="AT263" s="174"/>
      <c r="AU263" s="174"/>
      <c r="AV263" s="180"/>
      <c r="AW263" s="194"/>
      <c r="AX263" s="195"/>
      <c r="AY263" s="184"/>
    </row>
    <row r="264" spans="1:51" ht="13.5" customHeight="1">
      <c r="A264" s="172"/>
      <c r="B264" s="194"/>
      <c r="C264" s="195"/>
      <c r="D264" s="175">
        <v>21</v>
      </c>
      <c r="E264" s="174"/>
      <c r="F264" s="174" t="s">
        <v>3</v>
      </c>
      <c r="G264" s="174"/>
      <c r="H264" s="174">
        <v>15</v>
      </c>
      <c r="I264" s="180"/>
      <c r="J264" s="194"/>
      <c r="K264" s="195"/>
      <c r="L264" s="184"/>
      <c r="N264" s="172"/>
      <c r="O264" s="194"/>
      <c r="P264" s="195"/>
      <c r="Q264" s="175">
        <v>23</v>
      </c>
      <c r="R264" s="174"/>
      <c r="S264" s="174" t="s">
        <v>3</v>
      </c>
      <c r="T264" s="174"/>
      <c r="U264" s="174">
        <v>21</v>
      </c>
      <c r="V264" s="180"/>
      <c r="W264" s="194"/>
      <c r="X264" s="195"/>
      <c r="Y264" s="184"/>
      <c r="AA264" s="172"/>
      <c r="AB264" s="194"/>
      <c r="AC264" s="195"/>
      <c r="AD264" s="175">
        <v>14</v>
      </c>
      <c r="AE264" s="174"/>
      <c r="AF264" s="174" t="s">
        <v>696</v>
      </c>
      <c r="AG264" s="174"/>
      <c r="AH264" s="174">
        <v>21</v>
      </c>
      <c r="AI264" s="180"/>
      <c r="AJ264" s="194"/>
      <c r="AK264" s="195"/>
      <c r="AL264" s="184"/>
      <c r="AN264" s="172"/>
      <c r="AO264" s="194"/>
      <c r="AP264" s="195"/>
      <c r="AQ264" s="175">
        <v>14</v>
      </c>
      <c r="AR264" s="174"/>
      <c r="AS264" s="174" t="s">
        <v>696</v>
      </c>
      <c r="AT264" s="174"/>
      <c r="AU264" s="174">
        <v>21</v>
      </c>
      <c r="AV264" s="180"/>
      <c r="AW264" s="194"/>
      <c r="AX264" s="195"/>
      <c r="AY264" s="184"/>
    </row>
    <row r="265" spans="1:51" ht="13.5" customHeight="1">
      <c r="A265" s="172" t="s">
        <v>471</v>
      </c>
      <c r="B265" s="194"/>
      <c r="C265" s="195"/>
      <c r="D265" s="175"/>
      <c r="E265" s="174"/>
      <c r="F265" s="174"/>
      <c r="G265" s="174"/>
      <c r="H265" s="174"/>
      <c r="I265" s="180"/>
      <c r="J265" s="194"/>
      <c r="K265" s="195"/>
      <c r="L265" s="184" t="s">
        <v>486</v>
      </c>
      <c r="N265" s="172" t="s">
        <v>572</v>
      </c>
      <c r="O265" s="194"/>
      <c r="P265" s="195"/>
      <c r="Q265" s="175"/>
      <c r="R265" s="174"/>
      <c r="S265" s="174"/>
      <c r="T265" s="174"/>
      <c r="U265" s="174"/>
      <c r="V265" s="180"/>
      <c r="W265" s="194"/>
      <c r="X265" s="195"/>
      <c r="Y265" s="184" t="s">
        <v>577</v>
      </c>
      <c r="AA265" s="172" t="s">
        <v>300</v>
      </c>
      <c r="AB265" s="194"/>
      <c r="AC265" s="195"/>
      <c r="AD265" s="175"/>
      <c r="AE265" s="174"/>
      <c r="AF265" s="174"/>
      <c r="AG265" s="174"/>
      <c r="AH265" s="174"/>
      <c r="AI265" s="180"/>
      <c r="AJ265" s="194"/>
      <c r="AK265" s="195"/>
      <c r="AL265" s="184" t="s">
        <v>731</v>
      </c>
      <c r="AN265" s="172" t="s">
        <v>403</v>
      </c>
      <c r="AO265" s="194"/>
      <c r="AP265" s="195"/>
      <c r="AQ265" s="175"/>
      <c r="AR265" s="174"/>
      <c r="AS265" s="174"/>
      <c r="AT265" s="174"/>
      <c r="AU265" s="174"/>
      <c r="AV265" s="180"/>
      <c r="AW265" s="194"/>
      <c r="AX265" s="195"/>
      <c r="AY265" s="184" t="s">
        <v>99</v>
      </c>
    </row>
    <row r="266" spans="1:51" ht="13.5" customHeight="1">
      <c r="A266" s="172"/>
      <c r="B266" s="194"/>
      <c r="C266" s="195"/>
      <c r="D266" s="175"/>
      <c r="E266" s="174"/>
      <c r="F266" s="174" t="s">
        <v>3</v>
      </c>
      <c r="G266" s="174"/>
      <c r="H266" s="174"/>
      <c r="I266" s="180"/>
      <c r="J266" s="194"/>
      <c r="K266" s="195"/>
      <c r="L266" s="184"/>
      <c r="N266" s="172"/>
      <c r="O266" s="194"/>
      <c r="P266" s="195"/>
      <c r="Q266" s="175"/>
      <c r="R266" s="174"/>
      <c r="S266" s="174" t="s">
        <v>3</v>
      </c>
      <c r="T266" s="174"/>
      <c r="U266" s="174"/>
      <c r="V266" s="180"/>
      <c r="W266" s="194"/>
      <c r="X266" s="195"/>
      <c r="Y266" s="184"/>
      <c r="AA266" s="172"/>
      <c r="AB266" s="194"/>
      <c r="AC266" s="195"/>
      <c r="AD266" s="175">
        <v>21</v>
      </c>
      <c r="AE266" s="174"/>
      <c r="AF266" s="174" t="s">
        <v>696</v>
      </c>
      <c r="AG266" s="174"/>
      <c r="AH266" s="174">
        <v>19</v>
      </c>
      <c r="AI266" s="180"/>
      <c r="AJ266" s="194"/>
      <c r="AK266" s="195"/>
      <c r="AL266" s="184"/>
      <c r="AN266" s="172"/>
      <c r="AO266" s="194"/>
      <c r="AP266" s="195"/>
      <c r="AQ266" s="175"/>
      <c r="AR266" s="174"/>
      <c r="AS266" s="174" t="s">
        <v>696</v>
      </c>
      <c r="AT266" s="174"/>
      <c r="AU266" s="174"/>
      <c r="AV266" s="180"/>
      <c r="AW266" s="194"/>
      <c r="AX266" s="195"/>
      <c r="AY266" s="184"/>
    </row>
    <row r="267" spans="1:51" ht="13.5" customHeight="1">
      <c r="A267" s="173"/>
      <c r="B267" s="196"/>
      <c r="C267" s="197"/>
      <c r="D267" s="183"/>
      <c r="E267" s="181"/>
      <c r="F267" s="181"/>
      <c r="G267" s="181"/>
      <c r="H267" s="181"/>
      <c r="I267" s="182"/>
      <c r="J267" s="196"/>
      <c r="K267" s="197"/>
      <c r="L267" s="185"/>
      <c r="N267" s="173"/>
      <c r="O267" s="196"/>
      <c r="P267" s="197"/>
      <c r="Q267" s="183"/>
      <c r="R267" s="181"/>
      <c r="S267" s="181"/>
      <c r="T267" s="181"/>
      <c r="U267" s="181"/>
      <c r="V267" s="182"/>
      <c r="W267" s="196"/>
      <c r="X267" s="197"/>
      <c r="Y267" s="185"/>
      <c r="AA267" s="173"/>
      <c r="AB267" s="196"/>
      <c r="AC267" s="197"/>
      <c r="AD267" s="183"/>
      <c r="AE267" s="181"/>
      <c r="AF267" s="181"/>
      <c r="AG267" s="181"/>
      <c r="AH267" s="181"/>
      <c r="AI267" s="182"/>
      <c r="AJ267" s="196"/>
      <c r="AK267" s="197"/>
      <c r="AL267" s="185"/>
      <c r="AN267" s="173"/>
      <c r="AO267" s="196"/>
      <c r="AP267" s="197"/>
      <c r="AQ267" s="183"/>
      <c r="AR267" s="181"/>
      <c r="AS267" s="181"/>
      <c r="AT267" s="181"/>
      <c r="AU267" s="181"/>
      <c r="AV267" s="182"/>
      <c r="AW267" s="196"/>
      <c r="AX267" s="197"/>
      <c r="AY267" s="185"/>
    </row>
    <row r="268" spans="1:51" ht="14.25">
      <c r="A268" s="176" t="s">
        <v>2</v>
      </c>
      <c r="B268" s="177" t="s">
        <v>2</v>
      </c>
      <c r="C268" s="177"/>
      <c r="D268" s="177"/>
      <c r="E268" s="177"/>
      <c r="F268" s="177"/>
      <c r="G268" s="177"/>
      <c r="H268" s="177"/>
      <c r="I268" s="177"/>
      <c r="J268" s="177"/>
      <c r="K268" s="177"/>
      <c r="L268" s="178"/>
      <c r="N268" s="176" t="s">
        <v>2</v>
      </c>
      <c r="O268" s="177" t="s">
        <v>2</v>
      </c>
      <c r="P268" s="177"/>
      <c r="Q268" s="177"/>
      <c r="R268" s="177"/>
      <c r="S268" s="177"/>
      <c r="T268" s="177"/>
      <c r="U268" s="177"/>
      <c r="V268" s="177"/>
      <c r="W268" s="177"/>
      <c r="X268" s="177"/>
      <c r="Y268" s="178"/>
      <c r="AA268" s="176" t="s">
        <v>706</v>
      </c>
      <c r="AB268" s="177" t="s">
        <v>706</v>
      </c>
      <c r="AC268" s="177"/>
      <c r="AD268" s="177"/>
      <c r="AE268" s="177"/>
      <c r="AF268" s="177"/>
      <c r="AG268" s="177"/>
      <c r="AH268" s="177"/>
      <c r="AI268" s="177"/>
      <c r="AJ268" s="177"/>
      <c r="AK268" s="177"/>
      <c r="AL268" s="178"/>
      <c r="AN268" s="176" t="s">
        <v>706</v>
      </c>
      <c r="AO268" s="177" t="s">
        <v>706</v>
      </c>
      <c r="AP268" s="177"/>
      <c r="AQ268" s="177"/>
      <c r="AR268" s="177"/>
      <c r="AS268" s="177"/>
      <c r="AT268" s="177"/>
      <c r="AU268" s="177"/>
      <c r="AV268" s="177"/>
      <c r="AW268" s="177"/>
      <c r="AX268" s="177"/>
      <c r="AY268" s="178"/>
    </row>
    <row r="269" spans="1:51" ht="13.5" customHeight="1">
      <c r="A269" s="176" t="s">
        <v>474</v>
      </c>
      <c r="B269" s="192">
        <f>IF(D269&gt;H269,1,0)+IF(D271&gt;H271,1,0)+IF(D273&gt;H273,1,0)</f>
        <v>2</v>
      </c>
      <c r="C269" s="193"/>
      <c r="D269" s="198">
        <v>21</v>
      </c>
      <c r="E269" s="199"/>
      <c r="F269" s="199" t="s">
        <v>3</v>
      </c>
      <c r="G269" s="199"/>
      <c r="H269" s="199">
        <v>11</v>
      </c>
      <c r="I269" s="202"/>
      <c r="J269" s="192">
        <f>IF(D269&lt;H269,1,0)+IF(D271&lt;H271,1,0)+IF(D273&lt;H273,1,0)</f>
        <v>0</v>
      </c>
      <c r="K269" s="193"/>
      <c r="L269" s="191" t="s">
        <v>487</v>
      </c>
      <c r="N269" s="176" t="s">
        <v>570</v>
      </c>
      <c r="O269" s="192">
        <f>IF(Q269&gt;U269,1,0)+IF(Q271&gt;U271,1,0)+IF(Q273&gt;U273,1,0)</f>
        <v>2</v>
      </c>
      <c r="P269" s="193"/>
      <c r="Q269" s="198">
        <v>21</v>
      </c>
      <c r="R269" s="199"/>
      <c r="S269" s="199" t="s">
        <v>3</v>
      </c>
      <c r="T269" s="199"/>
      <c r="U269" s="199">
        <v>17</v>
      </c>
      <c r="V269" s="202"/>
      <c r="W269" s="192">
        <f>IF(Q269&lt;U269,1,0)+IF(Q271&lt;U271,1,0)+IF(Q273&lt;U273,1,0)</f>
        <v>0</v>
      </c>
      <c r="X269" s="193"/>
      <c r="Y269" s="191" t="s">
        <v>578</v>
      </c>
      <c r="AA269" s="176" t="s">
        <v>297</v>
      </c>
      <c r="AB269" s="192">
        <f>IF(AD269&gt;AH269,1,0)+IF(AD271&gt;AH271,1,0)+IF(AD273&gt;AH273,1,0)</f>
        <v>2</v>
      </c>
      <c r="AC269" s="193"/>
      <c r="AD269" s="198">
        <v>21</v>
      </c>
      <c r="AE269" s="199"/>
      <c r="AF269" s="199" t="s">
        <v>696</v>
      </c>
      <c r="AG269" s="199"/>
      <c r="AH269" s="199">
        <v>5</v>
      </c>
      <c r="AI269" s="202"/>
      <c r="AJ269" s="192">
        <f>IF(AD269&lt;AH269,1,0)+IF(AD271&lt;AH271,1,0)+IF(AD273&lt;AH273,1,0)</f>
        <v>1</v>
      </c>
      <c r="AK269" s="193"/>
      <c r="AL269" s="191" t="s">
        <v>729</v>
      </c>
      <c r="AN269" s="176" t="s">
        <v>402</v>
      </c>
      <c r="AO269" s="192">
        <f>IF(AQ269&gt;AU269,1,0)+IF(AQ271&gt;AU271,1,0)+IF(AQ273&gt;AU273,1,0)</f>
        <v>1</v>
      </c>
      <c r="AP269" s="193"/>
      <c r="AQ269" s="198">
        <v>22</v>
      </c>
      <c r="AR269" s="199"/>
      <c r="AS269" s="199" t="s">
        <v>696</v>
      </c>
      <c r="AT269" s="199"/>
      <c r="AU269" s="199">
        <v>20</v>
      </c>
      <c r="AV269" s="202"/>
      <c r="AW269" s="192">
        <f>IF(AQ269&lt;AU269,1,0)+IF(AQ271&lt;AU271,1,0)+IF(AQ273&lt;AU273,1,0)</f>
        <v>2</v>
      </c>
      <c r="AX269" s="193"/>
      <c r="AY269" s="191" t="s">
        <v>96</v>
      </c>
    </row>
    <row r="270" spans="1:51" ht="13.5" customHeight="1">
      <c r="A270" s="172"/>
      <c r="B270" s="194"/>
      <c r="C270" s="195"/>
      <c r="D270" s="175"/>
      <c r="E270" s="174"/>
      <c r="F270" s="174"/>
      <c r="G270" s="174"/>
      <c r="H270" s="174"/>
      <c r="I270" s="180"/>
      <c r="J270" s="194"/>
      <c r="K270" s="195"/>
      <c r="L270" s="184"/>
      <c r="N270" s="172"/>
      <c r="O270" s="194"/>
      <c r="P270" s="195"/>
      <c r="Q270" s="175"/>
      <c r="R270" s="174"/>
      <c r="S270" s="174"/>
      <c r="T270" s="174"/>
      <c r="U270" s="174"/>
      <c r="V270" s="180"/>
      <c r="W270" s="194"/>
      <c r="X270" s="195"/>
      <c r="Y270" s="184"/>
      <c r="AA270" s="172"/>
      <c r="AB270" s="194"/>
      <c r="AC270" s="195"/>
      <c r="AD270" s="175"/>
      <c r="AE270" s="174"/>
      <c r="AF270" s="174"/>
      <c r="AG270" s="174"/>
      <c r="AH270" s="174"/>
      <c r="AI270" s="180"/>
      <c r="AJ270" s="194"/>
      <c r="AK270" s="195"/>
      <c r="AL270" s="184"/>
      <c r="AN270" s="172"/>
      <c r="AO270" s="194"/>
      <c r="AP270" s="195"/>
      <c r="AQ270" s="175"/>
      <c r="AR270" s="174"/>
      <c r="AS270" s="174"/>
      <c r="AT270" s="174"/>
      <c r="AU270" s="174"/>
      <c r="AV270" s="180"/>
      <c r="AW270" s="194"/>
      <c r="AX270" s="195"/>
      <c r="AY270" s="184"/>
    </row>
    <row r="271" spans="1:51" ht="13.5" customHeight="1">
      <c r="A271" s="172"/>
      <c r="B271" s="194"/>
      <c r="C271" s="195"/>
      <c r="D271" s="175">
        <v>21</v>
      </c>
      <c r="E271" s="174"/>
      <c r="F271" s="174" t="s">
        <v>3</v>
      </c>
      <c r="G271" s="174"/>
      <c r="H271" s="174">
        <v>12</v>
      </c>
      <c r="I271" s="180"/>
      <c r="J271" s="194"/>
      <c r="K271" s="195"/>
      <c r="L271" s="184"/>
      <c r="N271" s="172"/>
      <c r="O271" s="194"/>
      <c r="P271" s="195"/>
      <c r="Q271" s="175">
        <v>21</v>
      </c>
      <c r="R271" s="174"/>
      <c r="S271" s="174" t="s">
        <v>3</v>
      </c>
      <c r="T271" s="174"/>
      <c r="U271" s="174">
        <v>11</v>
      </c>
      <c r="V271" s="180"/>
      <c r="W271" s="194"/>
      <c r="X271" s="195"/>
      <c r="Y271" s="184"/>
      <c r="AA271" s="172"/>
      <c r="AB271" s="194"/>
      <c r="AC271" s="195"/>
      <c r="AD271" s="175">
        <v>18</v>
      </c>
      <c r="AE271" s="174"/>
      <c r="AF271" s="174" t="s">
        <v>696</v>
      </c>
      <c r="AG271" s="174"/>
      <c r="AH271" s="174">
        <v>21</v>
      </c>
      <c r="AI271" s="180"/>
      <c r="AJ271" s="194"/>
      <c r="AK271" s="195"/>
      <c r="AL271" s="184"/>
      <c r="AN271" s="172"/>
      <c r="AO271" s="194"/>
      <c r="AP271" s="195"/>
      <c r="AQ271" s="175">
        <v>12</v>
      </c>
      <c r="AR271" s="174"/>
      <c r="AS271" s="174" t="s">
        <v>696</v>
      </c>
      <c r="AT271" s="174"/>
      <c r="AU271" s="174">
        <v>21</v>
      </c>
      <c r="AV271" s="180"/>
      <c r="AW271" s="194"/>
      <c r="AX271" s="195"/>
      <c r="AY271" s="184"/>
    </row>
    <row r="272" spans="1:51" ht="13.5" customHeight="1">
      <c r="A272" s="172" t="s">
        <v>472</v>
      </c>
      <c r="B272" s="194"/>
      <c r="C272" s="195"/>
      <c r="D272" s="175"/>
      <c r="E272" s="174"/>
      <c r="F272" s="174"/>
      <c r="G272" s="174"/>
      <c r="H272" s="174"/>
      <c r="I272" s="180"/>
      <c r="J272" s="194"/>
      <c r="K272" s="195"/>
      <c r="L272" s="184" t="s">
        <v>488</v>
      </c>
      <c r="N272" s="172" t="s">
        <v>582</v>
      </c>
      <c r="O272" s="194"/>
      <c r="P272" s="195"/>
      <c r="Q272" s="175"/>
      <c r="R272" s="174"/>
      <c r="S272" s="174"/>
      <c r="T272" s="174"/>
      <c r="U272" s="174"/>
      <c r="V272" s="180"/>
      <c r="W272" s="194"/>
      <c r="X272" s="195"/>
      <c r="Y272" s="184" t="s">
        <v>579</v>
      </c>
      <c r="AA272" s="172" t="s">
        <v>298</v>
      </c>
      <c r="AB272" s="194"/>
      <c r="AC272" s="195"/>
      <c r="AD272" s="175"/>
      <c r="AE272" s="174"/>
      <c r="AF272" s="174"/>
      <c r="AG272" s="174"/>
      <c r="AH272" s="174"/>
      <c r="AI272" s="180"/>
      <c r="AJ272" s="194"/>
      <c r="AK272" s="195"/>
      <c r="AL272" s="184" t="s">
        <v>733</v>
      </c>
      <c r="AN272" s="172" t="s">
        <v>405</v>
      </c>
      <c r="AO272" s="194"/>
      <c r="AP272" s="195"/>
      <c r="AQ272" s="175"/>
      <c r="AR272" s="174"/>
      <c r="AS272" s="174"/>
      <c r="AT272" s="174"/>
      <c r="AU272" s="174"/>
      <c r="AV272" s="180"/>
      <c r="AW272" s="194"/>
      <c r="AX272" s="195"/>
      <c r="AY272" s="184" t="s">
        <v>98</v>
      </c>
    </row>
    <row r="273" spans="1:51" ht="13.5" customHeight="1">
      <c r="A273" s="172"/>
      <c r="B273" s="194"/>
      <c r="C273" s="195"/>
      <c r="D273" s="175"/>
      <c r="E273" s="174"/>
      <c r="F273" s="174" t="s">
        <v>3</v>
      </c>
      <c r="G273" s="174"/>
      <c r="H273" s="174"/>
      <c r="I273" s="180"/>
      <c r="J273" s="194"/>
      <c r="K273" s="195"/>
      <c r="L273" s="184"/>
      <c r="N273" s="172"/>
      <c r="O273" s="194"/>
      <c r="P273" s="195"/>
      <c r="Q273" s="175"/>
      <c r="R273" s="174"/>
      <c r="S273" s="174" t="s">
        <v>3</v>
      </c>
      <c r="T273" s="174"/>
      <c r="U273" s="174"/>
      <c r="V273" s="180"/>
      <c r="W273" s="194"/>
      <c r="X273" s="195"/>
      <c r="Y273" s="184"/>
      <c r="AA273" s="172"/>
      <c r="AB273" s="194"/>
      <c r="AC273" s="195"/>
      <c r="AD273" s="175">
        <v>21</v>
      </c>
      <c r="AE273" s="174"/>
      <c r="AF273" s="174" t="s">
        <v>696</v>
      </c>
      <c r="AG273" s="174"/>
      <c r="AH273" s="174">
        <v>10</v>
      </c>
      <c r="AI273" s="180"/>
      <c r="AJ273" s="194"/>
      <c r="AK273" s="195"/>
      <c r="AL273" s="184"/>
      <c r="AN273" s="172"/>
      <c r="AO273" s="194"/>
      <c r="AP273" s="195"/>
      <c r="AQ273" s="175">
        <v>18</v>
      </c>
      <c r="AR273" s="174"/>
      <c r="AS273" s="174" t="s">
        <v>696</v>
      </c>
      <c r="AT273" s="174"/>
      <c r="AU273" s="174">
        <v>21</v>
      </c>
      <c r="AV273" s="180"/>
      <c r="AW273" s="194"/>
      <c r="AX273" s="195"/>
      <c r="AY273" s="184"/>
    </row>
    <row r="274" spans="1:51" ht="14.25" customHeight="1" thickBot="1">
      <c r="A274" s="190"/>
      <c r="B274" s="200"/>
      <c r="C274" s="201"/>
      <c r="D274" s="188"/>
      <c r="E274" s="186"/>
      <c r="F274" s="186"/>
      <c r="G274" s="186"/>
      <c r="H274" s="186"/>
      <c r="I274" s="187"/>
      <c r="J274" s="200"/>
      <c r="K274" s="201"/>
      <c r="L274" s="189"/>
      <c r="N274" s="190"/>
      <c r="O274" s="200"/>
      <c r="P274" s="201"/>
      <c r="Q274" s="188"/>
      <c r="R274" s="186"/>
      <c r="S274" s="186"/>
      <c r="T274" s="186"/>
      <c r="U274" s="186"/>
      <c r="V274" s="187"/>
      <c r="W274" s="200"/>
      <c r="X274" s="201"/>
      <c r="Y274" s="189"/>
      <c r="AA274" s="190"/>
      <c r="AB274" s="200"/>
      <c r="AC274" s="201"/>
      <c r="AD274" s="188"/>
      <c r="AE274" s="186"/>
      <c r="AF274" s="186"/>
      <c r="AG274" s="186"/>
      <c r="AH274" s="186"/>
      <c r="AI274" s="187"/>
      <c r="AJ274" s="200"/>
      <c r="AK274" s="201"/>
      <c r="AL274" s="189"/>
      <c r="AN274" s="190"/>
      <c r="AO274" s="200"/>
      <c r="AP274" s="201"/>
      <c r="AQ274" s="188"/>
      <c r="AR274" s="186"/>
      <c r="AS274" s="186"/>
      <c r="AT274" s="186"/>
      <c r="AU274" s="186"/>
      <c r="AV274" s="187"/>
      <c r="AW274" s="200"/>
      <c r="AX274" s="201"/>
      <c r="AY274" s="189"/>
    </row>
    <row r="275" spans="1:40" ht="13.5" customHeight="1">
      <c r="A275" s="9"/>
      <c r="N275" s="9"/>
      <c r="AA275" s="9"/>
      <c r="AN275" s="9"/>
    </row>
    <row r="276" spans="1:51" ht="15" thickBot="1">
      <c r="A276" s="179" t="str">
        <f>"1部　試合番号"&amp;ROUNDUP(ROW()/25,0)</f>
        <v>1部　試合番号12</v>
      </c>
      <c r="B276" s="179"/>
      <c r="C276" s="179"/>
      <c r="D276" s="179"/>
      <c r="E276" s="179"/>
      <c r="F276" s="179"/>
      <c r="G276" s="179"/>
      <c r="H276" s="179"/>
      <c r="I276" s="179"/>
      <c r="J276" s="179"/>
      <c r="K276" s="179"/>
      <c r="L276" s="179"/>
      <c r="N276" s="179" t="str">
        <f>"２部　試合番号"&amp;ROUNDUP(ROW()/25,0)</f>
        <v>２部　試合番号12</v>
      </c>
      <c r="O276" s="179"/>
      <c r="P276" s="179"/>
      <c r="Q276" s="179"/>
      <c r="R276" s="179"/>
      <c r="S276" s="179"/>
      <c r="T276" s="179"/>
      <c r="U276" s="179"/>
      <c r="V276" s="179"/>
      <c r="W276" s="179"/>
      <c r="X276" s="179"/>
      <c r="Y276" s="179"/>
      <c r="AA276" s="179" t="str">
        <f>"３部　試合番号"&amp;ROUNDUP(ROW()/25,0)</f>
        <v>３部　試合番号12</v>
      </c>
      <c r="AB276" s="179"/>
      <c r="AC276" s="179"/>
      <c r="AD276" s="179"/>
      <c r="AE276" s="179"/>
      <c r="AF276" s="179"/>
      <c r="AG276" s="179"/>
      <c r="AH276" s="179"/>
      <c r="AI276" s="179"/>
      <c r="AJ276" s="179"/>
      <c r="AK276" s="179"/>
      <c r="AL276" s="179"/>
      <c r="AN276" s="179" t="str">
        <f>"４部　試合番号"&amp;ROUNDUP(ROW()/25,0)</f>
        <v>４部　試合番号12</v>
      </c>
      <c r="AO276" s="179"/>
      <c r="AP276" s="179"/>
      <c r="AQ276" s="179"/>
      <c r="AR276" s="179"/>
      <c r="AS276" s="179"/>
      <c r="AT276" s="179"/>
      <c r="AU276" s="179"/>
      <c r="AV276" s="179"/>
      <c r="AW276" s="179"/>
      <c r="AX276" s="179"/>
      <c r="AY276" s="179"/>
    </row>
    <row r="277" spans="1:51" ht="14.25" customHeight="1">
      <c r="A277" s="83" t="s">
        <v>476</v>
      </c>
      <c r="B277" s="203">
        <f>IF(B280&gt;J280,1)+IF(B287&gt;J287,1)+IF(B294&gt;J294,1)</f>
        <v>3</v>
      </c>
      <c r="C277" s="204"/>
      <c r="D277" s="204"/>
      <c r="E277" s="204"/>
      <c r="F277" s="204" t="s">
        <v>3</v>
      </c>
      <c r="G277" s="204"/>
      <c r="H277" s="204">
        <f>IF(B280&lt;J280,1)+IF(B287&lt;J287,1)+IF(B294&lt;J294,1)</f>
        <v>0</v>
      </c>
      <c r="I277" s="204"/>
      <c r="J277" s="204"/>
      <c r="K277" s="207"/>
      <c r="L277" s="84" t="s">
        <v>406</v>
      </c>
      <c r="N277" s="83" t="s">
        <v>413</v>
      </c>
      <c r="O277" s="203">
        <f>IF(O280&gt;W280,1)+IF(O287&gt;W287,1)+IF(O294&gt;W294,1)</f>
        <v>2</v>
      </c>
      <c r="P277" s="204"/>
      <c r="Q277" s="204"/>
      <c r="R277" s="204"/>
      <c r="S277" s="204" t="s">
        <v>3</v>
      </c>
      <c r="T277" s="204"/>
      <c r="U277" s="204">
        <f>IF(O280&lt;W280,1)+IF(O287&lt;W287,1)+IF(O294&lt;W294,1)</f>
        <v>1</v>
      </c>
      <c r="V277" s="204"/>
      <c r="W277" s="204"/>
      <c r="X277" s="207"/>
      <c r="Y277" s="84" t="s">
        <v>281</v>
      </c>
      <c r="AA277" s="83" t="s">
        <v>255</v>
      </c>
      <c r="AB277" s="203">
        <f>IF(AB280&gt;AJ280,1)+IF(AB287&gt;AJ287,1)+IF(AB294&gt;AJ294,1)</f>
        <v>2</v>
      </c>
      <c r="AC277" s="204"/>
      <c r="AD277" s="204"/>
      <c r="AE277" s="204"/>
      <c r="AF277" s="204" t="s">
        <v>696</v>
      </c>
      <c r="AG277" s="204"/>
      <c r="AH277" s="204">
        <f>IF(AB280&lt;AJ280,1)+IF(AB287&lt;AJ287,1)+IF(AB294&lt;AJ294,1)</f>
        <v>1</v>
      </c>
      <c r="AI277" s="204"/>
      <c r="AJ277" s="204"/>
      <c r="AK277" s="207"/>
      <c r="AL277" s="84" t="s">
        <v>483</v>
      </c>
      <c r="AN277" s="83" t="s">
        <v>711</v>
      </c>
      <c r="AO277" s="203">
        <f>IF(AO280&gt;AW280,1)+IF(AO287&gt;AW287,1)+IF(AO294&gt;AW294,1)</f>
        <v>3</v>
      </c>
      <c r="AP277" s="204"/>
      <c r="AQ277" s="204"/>
      <c r="AR277" s="204"/>
      <c r="AS277" s="204" t="s">
        <v>696</v>
      </c>
      <c r="AT277" s="204"/>
      <c r="AU277" s="204">
        <f>IF(AO280&lt;AW280,1)+IF(AO287&lt;AW287,1)+IF(AO294&lt;AW294,1)</f>
        <v>0</v>
      </c>
      <c r="AV277" s="204"/>
      <c r="AW277" s="204"/>
      <c r="AX277" s="207"/>
      <c r="AY277" s="84" t="s">
        <v>216</v>
      </c>
    </row>
    <row r="278" spans="1:51" ht="14.25" customHeight="1">
      <c r="A278" s="85" t="s">
        <v>231</v>
      </c>
      <c r="B278" s="205"/>
      <c r="C278" s="206"/>
      <c r="D278" s="206"/>
      <c r="E278" s="206"/>
      <c r="F278" s="206"/>
      <c r="G278" s="206"/>
      <c r="H278" s="206"/>
      <c r="I278" s="206"/>
      <c r="J278" s="206"/>
      <c r="K278" s="208"/>
      <c r="L278" s="86" t="s">
        <v>231</v>
      </c>
      <c r="N278" s="85" t="s">
        <v>231</v>
      </c>
      <c r="O278" s="205"/>
      <c r="P278" s="206"/>
      <c r="Q278" s="206"/>
      <c r="R278" s="206"/>
      <c r="S278" s="206"/>
      <c r="T278" s="206"/>
      <c r="U278" s="206"/>
      <c r="V278" s="206"/>
      <c r="W278" s="206"/>
      <c r="X278" s="208"/>
      <c r="Y278" s="86" t="s">
        <v>231</v>
      </c>
      <c r="AA278" s="85" t="s">
        <v>231</v>
      </c>
      <c r="AB278" s="205"/>
      <c r="AC278" s="206"/>
      <c r="AD278" s="206"/>
      <c r="AE278" s="206"/>
      <c r="AF278" s="206"/>
      <c r="AG278" s="206"/>
      <c r="AH278" s="206"/>
      <c r="AI278" s="206"/>
      <c r="AJ278" s="206"/>
      <c r="AK278" s="208"/>
      <c r="AL278" s="86" t="s">
        <v>239</v>
      </c>
      <c r="AN278" s="85" t="s">
        <v>239</v>
      </c>
      <c r="AO278" s="205"/>
      <c r="AP278" s="206"/>
      <c r="AQ278" s="206"/>
      <c r="AR278" s="206"/>
      <c r="AS278" s="206"/>
      <c r="AT278" s="206"/>
      <c r="AU278" s="206"/>
      <c r="AV278" s="206"/>
      <c r="AW278" s="206"/>
      <c r="AX278" s="208"/>
      <c r="AY278" s="86" t="s">
        <v>399</v>
      </c>
    </row>
    <row r="279" spans="1:51" ht="14.25">
      <c r="A279" s="176" t="s">
        <v>0</v>
      </c>
      <c r="B279" s="177"/>
      <c r="C279" s="177"/>
      <c r="D279" s="177"/>
      <c r="E279" s="177"/>
      <c r="F279" s="177"/>
      <c r="G279" s="177"/>
      <c r="H279" s="177"/>
      <c r="I279" s="177"/>
      <c r="J279" s="177"/>
      <c r="K279" s="177"/>
      <c r="L279" s="178"/>
      <c r="N279" s="176" t="s">
        <v>0</v>
      </c>
      <c r="O279" s="177"/>
      <c r="P279" s="177"/>
      <c r="Q279" s="177"/>
      <c r="R279" s="177"/>
      <c r="S279" s="177"/>
      <c r="T279" s="177"/>
      <c r="U279" s="177"/>
      <c r="V279" s="177"/>
      <c r="W279" s="177"/>
      <c r="X279" s="177"/>
      <c r="Y279" s="178"/>
      <c r="AA279" s="176" t="s">
        <v>695</v>
      </c>
      <c r="AB279" s="177"/>
      <c r="AC279" s="177"/>
      <c r="AD279" s="177"/>
      <c r="AE279" s="177"/>
      <c r="AF279" s="177"/>
      <c r="AG279" s="177"/>
      <c r="AH279" s="177"/>
      <c r="AI279" s="177"/>
      <c r="AJ279" s="177"/>
      <c r="AK279" s="177"/>
      <c r="AL279" s="178"/>
      <c r="AN279" s="176" t="s">
        <v>695</v>
      </c>
      <c r="AO279" s="177"/>
      <c r="AP279" s="177"/>
      <c r="AQ279" s="177"/>
      <c r="AR279" s="177"/>
      <c r="AS279" s="177"/>
      <c r="AT279" s="177"/>
      <c r="AU279" s="177"/>
      <c r="AV279" s="177"/>
      <c r="AW279" s="177"/>
      <c r="AX279" s="177"/>
      <c r="AY279" s="178"/>
    </row>
    <row r="280" spans="1:51" ht="13.5" customHeight="1">
      <c r="A280" s="176" t="s">
        <v>481</v>
      </c>
      <c r="B280" s="192">
        <f>IF(D280&gt;H280,1,0)+IF(D282&gt;H282,1,0)+IF(D284&gt;H284,1,0)</f>
        <v>2</v>
      </c>
      <c r="C280" s="193"/>
      <c r="D280" s="198">
        <v>21</v>
      </c>
      <c r="E280" s="199"/>
      <c r="F280" s="199" t="s">
        <v>3</v>
      </c>
      <c r="G280" s="199"/>
      <c r="H280" s="199">
        <v>8</v>
      </c>
      <c r="I280" s="202"/>
      <c r="J280" s="192">
        <f>IF(D280&lt;H280,1,0)+IF(D282&lt;H282,1,0)+IF(D284&lt;H284,1,0)</f>
        <v>0</v>
      </c>
      <c r="K280" s="193"/>
      <c r="L280" s="191" t="s">
        <v>551</v>
      </c>
      <c r="N280" s="176" t="s">
        <v>415</v>
      </c>
      <c r="O280" s="192">
        <f>IF(Q280&gt;U280,1,0)+IF(Q282&gt;U282,1,0)+IF(Q284&gt;U284,1,0)</f>
        <v>2</v>
      </c>
      <c r="P280" s="193"/>
      <c r="Q280" s="198">
        <v>21</v>
      </c>
      <c r="R280" s="199"/>
      <c r="S280" s="199" t="s">
        <v>3</v>
      </c>
      <c r="T280" s="199"/>
      <c r="U280" s="199">
        <v>4</v>
      </c>
      <c r="V280" s="202"/>
      <c r="W280" s="192">
        <f>IF(Q280&lt;U280,1,0)+IF(Q282&lt;U282,1,0)+IF(Q284&lt;U284,1,0)</f>
        <v>0</v>
      </c>
      <c r="X280" s="193"/>
      <c r="Y280" s="191" t="s">
        <v>230</v>
      </c>
      <c r="AA280" s="176" t="s">
        <v>260</v>
      </c>
      <c r="AB280" s="192">
        <f>IF(AD280&gt;AH280,1,0)+IF(AD282&gt;AH282,1,0)+IF(AD284&gt;AH284,1,0)</f>
        <v>2</v>
      </c>
      <c r="AC280" s="193"/>
      <c r="AD280" s="198">
        <v>21</v>
      </c>
      <c r="AE280" s="199"/>
      <c r="AF280" s="199" t="s">
        <v>696</v>
      </c>
      <c r="AG280" s="199"/>
      <c r="AH280" s="199">
        <v>12</v>
      </c>
      <c r="AI280" s="202"/>
      <c r="AJ280" s="192">
        <f>IF(AD280&lt;AH280,1,0)+IF(AD282&lt;AH282,1,0)+IF(AD284&lt;AH284,1,0)</f>
        <v>1</v>
      </c>
      <c r="AK280" s="193"/>
      <c r="AL280" s="191" t="s">
        <v>77</v>
      </c>
      <c r="AN280" s="176" t="s">
        <v>84</v>
      </c>
      <c r="AO280" s="192">
        <f>IF(AQ280&gt;AU280,1,0)+IF(AQ282&gt;AU282,1,0)+IF(AQ284&gt;AU284,1,0)</f>
        <v>2</v>
      </c>
      <c r="AP280" s="193"/>
      <c r="AQ280" s="198">
        <v>21</v>
      </c>
      <c r="AR280" s="199"/>
      <c r="AS280" s="199" t="s">
        <v>696</v>
      </c>
      <c r="AT280" s="199"/>
      <c r="AU280" s="199">
        <v>17</v>
      </c>
      <c r="AV280" s="202"/>
      <c r="AW280" s="192">
        <f>IF(AQ280&lt;AU280,1,0)+IF(AQ282&lt;AU282,1,0)+IF(AQ284&lt;AU284,1,0)</f>
        <v>0</v>
      </c>
      <c r="AX280" s="193"/>
      <c r="AY280" s="191" t="s">
        <v>747</v>
      </c>
    </row>
    <row r="281" spans="1:51" ht="13.5" customHeight="1">
      <c r="A281" s="172"/>
      <c r="B281" s="194"/>
      <c r="C281" s="195"/>
      <c r="D281" s="175"/>
      <c r="E281" s="174"/>
      <c r="F281" s="174"/>
      <c r="G281" s="174"/>
      <c r="H281" s="174"/>
      <c r="I281" s="180"/>
      <c r="J281" s="194"/>
      <c r="K281" s="195"/>
      <c r="L281" s="184"/>
      <c r="N281" s="172"/>
      <c r="O281" s="194"/>
      <c r="P281" s="195"/>
      <c r="Q281" s="175"/>
      <c r="R281" s="174"/>
      <c r="S281" s="174"/>
      <c r="T281" s="174"/>
      <c r="U281" s="174"/>
      <c r="V281" s="180"/>
      <c r="W281" s="194"/>
      <c r="X281" s="195"/>
      <c r="Y281" s="184"/>
      <c r="AA281" s="172"/>
      <c r="AB281" s="194"/>
      <c r="AC281" s="195"/>
      <c r="AD281" s="175"/>
      <c r="AE281" s="174"/>
      <c r="AF281" s="174"/>
      <c r="AG281" s="174"/>
      <c r="AH281" s="174"/>
      <c r="AI281" s="180"/>
      <c r="AJ281" s="194"/>
      <c r="AK281" s="195"/>
      <c r="AL281" s="184"/>
      <c r="AN281" s="172"/>
      <c r="AO281" s="194"/>
      <c r="AP281" s="195"/>
      <c r="AQ281" s="175"/>
      <c r="AR281" s="174"/>
      <c r="AS281" s="174"/>
      <c r="AT281" s="174"/>
      <c r="AU281" s="174"/>
      <c r="AV281" s="180"/>
      <c r="AW281" s="194"/>
      <c r="AX281" s="195"/>
      <c r="AY281" s="184"/>
    </row>
    <row r="282" spans="1:51" ht="13.5" customHeight="1">
      <c r="A282" s="172"/>
      <c r="B282" s="194"/>
      <c r="C282" s="195"/>
      <c r="D282" s="175">
        <v>21</v>
      </c>
      <c r="E282" s="174"/>
      <c r="F282" s="174" t="s">
        <v>3</v>
      </c>
      <c r="G282" s="174"/>
      <c r="H282" s="174">
        <v>5</v>
      </c>
      <c r="I282" s="180"/>
      <c r="J282" s="194"/>
      <c r="K282" s="195"/>
      <c r="L282" s="184"/>
      <c r="N282" s="172"/>
      <c r="O282" s="194"/>
      <c r="P282" s="195"/>
      <c r="Q282" s="175">
        <v>21</v>
      </c>
      <c r="R282" s="174"/>
      <c r="S282" s="174" t="s">
        <v>3</v>
      </c>
      <c r="T282" s="174"/>
      <c r="U282" s="174">
        <v>11</v>
      </c>
      <c r="V282" s="180"/>
      <c r="W282" s="194"/>
      <c r="X282" s="195"/>
      <c r="Y282" s="184"/>
      <c r="AA282" s="172"/>
      <c r="AB282" s="194"/>
      <c r="AC282" s="195"/>
      <c r="AD282" s="175">
        <v>19</v>
      </c>
      <c r="AE282" s="174"/>
      <c r="AF282" s="174" t="s">
        <v>696</v>
      </c>
      <c r="AG282" s="174"/>
      <c r="AH282" s="174">
        <v>21</v>
      </c>
      <c r="AI282" s="180"/>
      <c r="AJ282" s="194"/>
      <c r="AK282" s="195"/>
      <c r="AL282" s="184"/>
      <c r="AN282" s="172"/>
      <c r="AO282" s="194"/>
      <c r="AP282" s="195"/>
      <c r="AQ282" s="175">
        <v>21</v>
      </c>
      <c r="AR282" s="174"/>
      <c r="AS282" s="174" t="s">
        <v>696</v>
      </c>
      <c r="AT282" s="174"/>
      <c r="AU282" s="174">
        <v>19</v>
      </c>
      <c r="AV282" s="180"/>
      <c r="AW282" s="194"/>
      <c r="AX282" s="195"/>
      <c r="AY282" s="184"/>
    </row>
    <row r="283" spans="1:51" ht="13.5" customHeight="1">
      <c r="A283" s="172" t="s">
        <v>482</v>
      </c>
      <c r="B283" s="194"/>
      <c r="C283" s="195"/>
      <c r="D283" s="175"/>
      <c r="E283" s="174"/>
      <c r="F283" s="174"/>
      <c r="G283" s="174"/>
      <c r="H283" s="174"/>
      <c r="I283" s="180"/>
      <c r="J283" s="194"/>
      <c r="K283" s="195"/>
      <c r="L283" s="184" t="s">
        <v>556</v>
      </c>
      <c r="N283" s="172" t="s">
        <v>416</v>
      </c>
      <c r="O283" s="194"/>
      <c r="P283" s="195"/>
      <c r="Q283" s="175"/>
      <c r="R283" s="174"/>
      <c r="S283" s="174"/>
      <c r="T283" s="174"/>
      <c r="U283" s="174"/>
      <c r="V283" s="180"/>
      <c r="W283" s="194"/>
      <c r="X283" s="195"/>
      <c r="Y283" s="184" t="s">
        <v>282</v>
      </c>
      <c r="AA283" s="172" t="s">
        <v>261</v>
      </c>
      <c r="AB283" s="194"/>
      <c r="AC283" s="195"/>
      <c r="AD283" s="175"/>
      <c r="AE283" s="174"/>
      <c r="AF283" s="174"/>
      <c r="AG283" s="174"/>
      <c r="AH283" s="174"/>
      <c r="AI283" s="180"/>
      <c r="AJ283" s="194"/>
      <c r="AK283" s="195"/>
      <c r="AL283" s="184" t="s">
        <v>79</v>
      </c>
      <c r="AN283" s="172" t="s">
        <v>86</v>
      </c>
      <c r="AO283" s="194"/>
      <c r="AP283" s="195"/>
      <c r="AQ283" s="175"/>
      <c r="AR283" s="174"/>
      <c r="AS283" s="174"/>
      <c r="AT283" s="174"/>
      <c r="AU283" s="174"/>
      <c r="AV283" s="180"/>
      <c r="AW283" s="194"/>
      <c r="AX283" s="195"/>
      <c r="AY283" s="184" t="s">
        <v>749</v>
      </c>
    </row>
    <row r="284" spans="1:51" ht="13.5" customHeight="1">
      <c r="A284" s="172"/>
      <c r="B284" s="194"/>
      <c r="C284" s="195"/>
      <c r="D284" s="175"/>
      <c r="E284" s="174"/>
      <c r="F284" s="174" t="s">
        <v>3</v>
      </c>
      <c r="G284" s="174"/>
      <c r="H284" s="174"/>
      <c r="I284" s="180"/>
      <c r="J284" s="194"/>
      <c r="K284" s="195"/>
      <c r="L284" s="184"/>
      <c r="N284" s="172"/>
      <c r="O284" s="194"/>
      <c r="P284" s="195"/>
      <c r="Q284" s="175"/>
      <c r="R284" s="174"/>
      <c r="S284" s="174" t="s">
        <v>3</v>
      </c>
      <c r="T284" s="174"/>
      <c r="U284" s="174"/>
      <c r="V284" s="180"/>
      <c r="W284" s="194"/>
      <c r="X284" s="195"/>
      <c r="Y284" s="184"/>
      <c r="AA284" s="172"/>
      <c r="AB284" s="194"/>
      <c r="AC284" s="195"/>
      <c r="AD284" s="175">
        <v>21</v>
      </c>
      <c r="AE284" s="174"/>
      <c r="AF284" s="174" t="s">
        <v>696</v>
      </c>
      <c r="AG284" s="174"/>
      <c r="AH284" s="174">
        <v>19</v>
      </c>
      <c r="AI284" s="180"/>
      <c r="AJ284" s="194"/>
      <c r="AK284" s="195"/>
      <c r="AL284" s="184"/>
      <c r="AN284" s="172"/>
      <c r="AO284" s="194"/>
      <c r="AP284" s="195"/>
      <c r="AQ284" s="175"/>
      <c r="AR284" s="174"/>
      <c r="AS284" s="174" t="s">
        <v>696</v>
      </c>
      <c r="AT284" s="174"/>
      <c r="AU284" s="174"/>
      <c r="AV284" s="180"/>
      <c r="AW284" s="194"/>
      <c r="AX284" s="195"/>
      <c r="AY284" s="184"/>
    </row>
    <row r="285" spans="1:51" ht="13.5" customHeight="1">
      <c r="A285" s="173"/>
      <c r="B285" s="196"/>
      <c r="C285" s="197"/>
      <c r="D285" s="183"/>
      <c r="E285" s="181"/>
      <c r="F285" s="181"/>
      <c r="G285" s="181"/>
      <c r="H285" s="181"/>
      <c r="I285" s="182"/>
      <c r="J285" s="196"/>
      <c r="K285" s="197"/>
      <c r="L285" s="185"/>
      <c r="N285" s="173"/>
      <c r="O285" s="196"/>
      <c r="P285" s="197"/>
      <c r="Q285" s="183"/>
      <c r="R285" s="181"/>
      <c r="S285" s="181"/>
      <c r="T285" s="181"/>
      <c r="U285" s="181"/>
      <c r="V285" s="182"/>
      <c r="W285" s="196"/>
      <c r="X285" s="197"/>
      <c r="Y285" s="185"/>
      <c r="AA285" s="173"/>
      <c r="AB285" s="196"/>
      <c r="AC285" s="197"/>
      <c r="AD285" s="183"/>
      <c r="AE285" s="181"/>
      <c r="AF285" s="181"/>
      <c r="AG285" s="181"/>
      <c r="AH285" s="181"/>
      <c r="AI285" s="182"/>
      <c r="AJ285" s="196"/>
      <c r="AK285" s="197"/>
      <c r="AL285" s="185"/>
      <c r="AN285" s="173"/>
      <c r="AO285" s="196"/>
      <c r="AP285" s="197"/>
      <c r="AQ285" s="183"/>
      <c r="AR285" s="181"/>
      <c r="AS285" s="181"/>
      <c r="AT285" s="181"/>
      <c r="AU285" s="181"/>
      <c r="AV285" s="182"/>
      <c r="AW285" s="196"/>
      <c r="AX285" s="197"/>
      <c r="AY285" s="185"/>
    </row>
    <row r="286" spans="1:51" ht="14.25">
      <c r="A286" s="176" t="s">
        <v>1</v>
      </c>
      <c r="B286" s="177" t="s">
        <v>1</v>
      </c>
      <c r="C286" s="177"/>
      <c r="D286" s="177"/>
      <c r="E286" s="177"/>
      <c r="F286" s="177"/>
      <c r="G286" s="177"/>
      <c r="H286" s="177"/>
      <c r="I286" s="177"/>
      <c r="J286" s="177"/>
      <c r="K286" s="177"/>
      <c r="L286" s="178"/>
      <c r="N286" s="176" t="s">
        <v>1</v>
      </c>
      <c r="O286" s="177" t="s">
        <v>1</v>
      </c>
      <c r="P286" s="177"/>
      <c r="Q286" s="177"/>
      <c r="R286" s="177"/>
      <c r="S286" s="177"/>
      <c r="T286" s="177"/>
      <c r="U286" s="177"/>
      <c r="V286" s="177"/>
      <c r="W286" s="177"/>
      <c r="X286" s="177"/>
      <c r="Y286" s="178"/>
      <c r="AA286" s="176" t="s">
        <v>701</v>
      </c>
      <c r="AB286" s="177" t="s">
        <v>701</v>
      </c>
      <c r="AC286" s="177"/>
      <c r="AD286" s="177"/>
      <c r="AE286" s="177"/>
      <c r="AF286" s="177"/>
      <c r="AG286" s="177"/>
      <c r="AH286" s="177"/>
      <c r="AI286" s="177"/>
      <c r="AJ286" s="177"/>
      <c r="AK286" s="177"/>
      <c r="AL286" s="178"/>
      <c r="AN286" s="176" t="s">
        <v>701</v>
      </c>
      <c r="AO286" s="177" t="s">
        <v>701</v>
      </c>
      <c r="AP286" s="177"/>
      <c r="AQ286" s="177"/>
      <c r="AR286" s="177"/>
      <c r="AS286" s="177"/>
      <c r="AT286" s="177"/>
      <c r="AU286" s="177"/>
      <c r="AV286" s="177"/>
      <c r="AW286" s="177"/>
      <c r="AX286" s="177"/>
      <c r="AY286" s="178"/>
    </row>
    <row r="287" spans="1:51" ht="13.5" customHeight="1">
      <c r="A287" s="176" t="s">
        <v>477</v>
      </c>
      <c r="B287" s="192">
        <f>IF(D287&gt;H287,1,0)+IF(D289&gt;H289,1,0)+IF(D291&gt;H291,1,0)</f>
        <v>2</v>
      </c>
      <c r="C287" s="193"/>
      <c r="D287" s="198">
        <v>21</v>
      </c>
      <c r="E287" s="199"/>
      <c r="F287" s="199" t="s">
        <v>3</v>
      </c>
      <c r="G287" s="199"/>
      <c r="H287" s="199">
        <v>17</v>
      </c>
      <c r="I287" s="202"/>
      <c r="J287" s="192">
        <f>IF(D287&lt;H287,1,0)+IF(D289&lt;H289,1,0)+IF(D291&lt;H291,1,0)</f>
        <v>0</v>
      </c>
      <c r="K287" s="193"/>
      <c r="L287" s="191" t="s">
        <v>553</v>
      </c>
      <c r="N287" s="176" t="s">
        <v>417</v>
      </c>
      <c r="O287" s="192">
        <f>IF(Q287&gt;U287,1,0)+IF(Q289&gt;U289,1,0)+IF(Q291&gt;U291,1,0)</f>
        <v>2</v>
      </c>
      <c r="P287" s="193"/>
      <c r="Q287" s="198">
        <v>21</v>
      </c>
      <c r="R287" s="199"/>
      <c r="S287" s="199" t="s">
        <v>3</v>
      </c>
      <c r="T287" s="199"/>
      <c r="U287" s="199">
        <v>16</v>
      </c>
      <c r="V287" s="202"/>
      <c r="W287" s="192">
        <f>IF(Q287&lt;U287,1,0)+IF(Q289&lt;U289,1,0)+IF(Q291&lt;U291,1,0)</f>
        <v>0</v>
      </c>
      <c r="X287" s="193"/>
      <c r="Y287" s="191" t="s">
        <v>283</v>
      </c>
      <c r="AA287" s="176" t="s">
        <v>256</v>
      </c>
      <c r="AB287" s="192">
        <f>IF(AD287&gt;AH287,1,0)+IF(AD289&gt;AH289,1,0)+IF(AD291&gt;AH291,1,0)</f>
        <v>2</v>
      </c>
      <c r="AC287" s="193"/>
      <c r="AD287" s="198">
        <v>21</v>
      </c>
      <c r="AE287" s="199"/>
      <c r="AF287" s="199" t="s">
        <v>696</v>
      </c>
      <c r="AG287" s="199"/>
      <c r="AH287" s="199">
        <v>13</v>
      </c>
      <c r="AI287" s="202"/>
      <c r="AJ287" s="192">
        <f>IF(AD287&lt;AH287,1,0)+IF(AD289&lt;AH289,1,0)+IF(AD291&lt;AH291,1,0)</f>
        <v>0</v>
      </c>
      <c r="AK287" s="193"/>
      <c r="AL287" s="191" t="s">
        <v>75</v>
      </c>
      <c r="AN287" s="176" t="s">
        <v>82</v>
      </c>
      <c r="AO287" s="192">
        <f>IF(AQ287&gt;AU287,1,0)+IF(AQ289&gt;AU289,1,0)+IF(AQ291&gt;AU291,1,0)</f>
        <v>2</v>
      </c>
      <c r="AP287" s="193"/>
      <c r="AQ287" s="198">
        <v>21</v>
      </c>
      <c r="AR287" s="199"/>
      <c r="AS287" s="199" t="s">
        <v>696</v>
      </c>
      <c r="AT287" s="199"/>
      <c r="AU287" s="199">
        <v>12</v>
      </c>
      <c r="AV287" s="202"/>
      <c r="AW287" s="192">
        <f>IF(AQ287&lt;AU287,1,0)+IF(AQ289&lt;AU289,1,0)+IF(AQ291&lt;AU291,1,0)</f>
        <v>0</v>
      </c>
      <c r="AX287" s="193"/>
      <c r="AY287" s="191" t="s">
        <v>751</v>
      </c>
    </row>
    <row r="288" spans="1:51" ht="13.5" customHeight="1">
      <c r="A288" s="172"/>
      <c r="B288" s="194"/>
      <c r="C288" s="195"/>
      <c r="D288" s="175"/>
      <c r="E288" s="174"/>
      <c r="F288" s="174"/>
      <c r="G288" s="174"/>
      <c r="H288" s="174"/>
      <c r="I288" s="180"/>
      <c r="J288" s="194"/>
      <c r="K288" s="195"/>
      <c r="L288" s="184"/>
      <c r="N288" s="172"/>
      <c r="O288" s="194"/>
      <c r="P288" s="195"/>
      <c r="Q288" s="175"/>
      <c r="R288" s="174"/>
      <c r="S288" s="174"/>
      <c r="T288" s="174"/>
      <c r="U288" s="174"/>
      <c r="V288" s="180"/>
      <c r="W288" s="194"/>
      <c r="X288" s="195"/>
      <c r="Y288" s="184"/>
      <c r="AA288" s="172"/>
      <c r="AB288" s="194"/>
      <c r="AC288" s="195"/>
      <c r="AD288" s="175"/>
      <c r="AE288" s="174"/>
      <c r="AF288" s="174"/>
      <c r="AG288" s="174"/>
      <c r="AH288" s="174"/>
      <c r="AI288" s="180"/>
      <c r="AJ288" s="194"/>
      <c r="AK288" s="195"/>
      <c r="AL288" s="184"/>
      <c r="AN288" s="172"/>
      <c r="AO288" s="194"/>
      <c r="AP288" s="195"/>
      <c r="AQ288" s="175"/>
      <c r="AR288" s="174"/>
      <c r="AS288" s="174"/>
      <c r="AT288" s="174"/>
      <c r="AU288" s="174"/>
      <c r="AV288" s="180"/>
      <c r="AW288" s="194"/>
      <c r="AX288" s="195"/>
      <c r="AY288" s="184"/>
    </row>
    <row r="289" spans="1:51" ht="13.5" customHeight="1">
      <c r="A289" s="172"/>
      <c r="B289" s="194"/>
      <c r="C289" s="195"/>
      <c r="D289" s="175">
        <v>21</v>
      </c>
      <c r="E289" s="174"/>
      <c r="F289" s="174" t="s">
        <v>3</v>
      </c>
      <c r="G289" s="174"/>
      <c r="H289" s="174">
        <v>10</v>
      </c>
      <c r="I289" s="180"/>
      <c r="J289" s="194"/>
      <c r="K289" s="195"/>
      <c r="L289" s="184"/>
      <c r="N289" s="172"/>
      <c r="O289" s="194"/>
      <c r="P289" s="195"/>
      <c r="Q289" s="175">
        <v>21</v>
      </c>
      <c r="R289" s="174"/>
      <c r="S289" s="174" t="s">
        <v>3</v>
      </c>
      <c r="T289" s="174"/>
      <c r="U289" s="174">
        <v>17</v>
      </c>
      <c r="V289" s="180"/>
      <c r="W289" s="194"/>
      <c r="X289" s="195"/>
      <c r="Y289" s="184"/>
      <c r="AA289" s="172"/>
      <c r="AB289" s="194"/>
      <c r="AC289" s="195"/>
      <c r="AD289" s="175">
        <v>21</v>
      </c>
      <c r="AE289" s="174"/>
      <c r="AF289" s="174" t="s">
        <v>696</v>
      </c>
      <c r="AG289" s="174"/>
      <c r="AH289" s="174">
        <v>16</v>
      </c>
      <c r="AI289" s="180"/>
      <c r="AJ289" s="194"/>
      <c r="AK289" s="195"/>
      <c r="AL289" s="184"/>
      <c r="AN289" s="172"/>
      <c r="AO289" s="194"/>
      <c r="AP289" s="195"/>
      <c r="AQ289" s="175">
        <v>21</v>
      </c>
      <c r="AR289" s="174"/>
      <c r="AS289" s="174" t="s">
        <v>696</v>
      </c>
      <c r="AT289" s="174"/>
      <c r="AU289" s="174">
        <v>18</v>
      </c>
      <c r="AV289" s="180"/>
      <c r="AW289" s="194"/>
      <c r="AX289" s="195"/>
      <c r="AY289" s="184"/>
    </row>
    <row r="290" spans="1:51" ht="13.5" customHeight="1">
      <c r="A290" s="172" t="s">
        <v>478</v>
      </c>
      <c r="B290" s="194"/>
      <c r="C290" s="195"/>
      <c r="D290" s="175"/>
      <c r="E290" s="174"/>
      <c r="F290" s="174"/>
      <c r="G290" s="174"/>
      <c r="H290" s="174"/>
      <c r="I290" s="180"/>
      <c r="J290" s="194"/>
      <c r="K290" s="195"/>
      <c r="L290" s="184" t="s">
        <v>554</v>
      </c>
      <c r="N290" s="172" t="s">
        <v>418</v>
      </c>
      <c r="O290" s="194"/>
      <c r="P290" s="195"/>
      <c r="Q290" s="175"/>
      <c r="R290" s="174"/>
      <c r="S290" s="174"/>
      <c r="T290" s="174"/>
      <c r="U290" s="174"/>
      <c r="V290" s="180"/>
      <c r="W290" s="194"/>
      <c r="X290" s="195"/>
      <c r="Y290" s="184" t="s">
        <v>284</v>
      </c>
      <c r="AA290" s="172" t="s">
        <v>257</v>
      </c>
      <c r="AB290" s="194"/>
      <c r="AC290" s="195"/>
      <c r="AD290" s="175"/>
      <c r="AE290" s="174"/>
      <c r="AF290" s="174"/>
      <c r="AG290" s="174"/>
      <c r="AH290" s="174"/>
      <c r="AI290" s="180"/>
      <c r="AJ290" s="194"/>
      <c r="AK290" s="195"/>
      <c r="AL290" s="184" t="s">
        <v>76</v>
      </c>
      <c r="AN290" s="172" t="s">
        <v>85</v>
      </c>
      <c r="AO290" s="194"/>
      <c r="AP290" s="195"/>
      <c r="AQ290" s="175"/>
      <c r="AR290" s="174"/>
      <c r="AS290" s="174"/>
      <c r="AT290" s="174"/>
      <c r="AU290" s="174"/>
      <c r="AV290" s="180"/>
      <c r="AW290" s="194"/>
      <c r="AX290" s="195"/>
      <c r="AY290" s="184" t="s">
        <v>753</v>
      </c>
    </row>
    <row r="291" spans="1:51" ht="13.5" customHeight="1">
      <c r="A291" s="172"/>
      <c r="B291" s="194"/>
      <c r="C291" s="195"/>
      <c r="D291" s="175"/>
      <c r="E291" s="174"/>
      <c r="F291" s="174" t="s">
        <v>3</v>
      </c>
      <c r="G291" s="174"/>
      <c r="H291" s="174"/>
      <c r="I291" s="180"/>
      <c r="J291" s="194"/>
      <c r="K291" s="195"/>
      <c r="L291" s="184"/>
      <c r="N291" s="172"/>
      <c r="O291" s="194"/>
      <c r="P291" s="195"/>
      <c r="Q291" s="175"/>
      <c r="R291" s="174"/>
      <c r="S291" s="174" t="s">
        <v>3</v>
      </c>
      <c r="T291" s="174"/>
      <c r="U291" s="174"/>
      <c r="V291" s="180"/>
      <c r="W291" s="194"/>
      <c r="X291" s="195"/>
      <c r="Y291" s="184"/>
      <c r="AA291" s="172"/>
      <c r="AB291" s="194"/>
      <c r="AC291" s="195"/>
      <c r="AD291" s="175"/>
      <c r="AE291" s="174"/>
      <c r="AF291" s="174" t="s">
        <v>696</v>
      </c>
      <c r="AG291" s="174"/>
      <c r="AH291" s="174"/>
      <c r="AI291" s="180"/>
      <c r="AJ291" s="194"/>
      <c r="AK291" s="195"/>
      <c r="AL291" s="184"/>
      <c r="AN291" s="172"/>
      <c r="AO291" s="194"/>
      <c r="AP291" s="195"/>
      <c r="AQ291" s="175"/>
      <c r="AR291" s="174"/>
      <c r="AS291" s="174" t="s">
        <v>696</v>
      </c>
      <c r="AT291" s="174"/>
      <c r="AU291" s="174"/>
      <c r="AV291" s="180"/>
      <c r="AW291" s="194"/>
      <c r="AX291" s="195"/>
      <c r="AY291" s="184"/>
    </row>
    <row r="292" spans="1:51" ht="13.5" customHeight="1">
      <c r="A292" s="173"/>
      <c r="B292" s="196"/>
      <c r="C292" s="197"/>
      <c r="D292" s="183"/>
      <c r="E292" s="181"/>
      <c r="F292" s="181"/>
      <c r="G292" s="181"/>
      <c r="H292" s="181"/>
      <c r="I292" s="182"/>
      <c r="J292" s="196"/>
      <c r="K292" s="197"/>
      <c r="L292" s="185"/>
      <c r="N292" s="173"/>
      <c r="O292" s="196"/>
      <c r="P292" s="197"/>
      <c r="Q292" s="183"/>
      <c r="R292" s="181"/>
      <c r="S292" s="181"/>
      <c r="T292" s="181"/>
      <c r="U292" s="181"/>
      <c r="V292" s="182"/>
      <c r="W292" s="196"/>
      <c r="X292" s="197"/>
      <c r="Y292" s="185"/>
      <c r="AA292" s="173"/>
      <c r="AB292" s="196"/>
      <c r="AC292" s="197"/>
      <c r="AD292" s="183"/>
      <c r="AE292" s="181"/>
      <c r="AF292" s="181"/>
      <c r="AG292" s="181"/>
      <c r="AH292" s="181"/>
      <c r="AI292" s="182"/>
      <c r="AJ292" s="196"/>
      <c r="AK292" s="197"/>
      <c r="AL292" s="185"/>
      <c r="AN292" s="173"/>
      <c r="AO292" s="196"/>
      <c r="AP292" s="197"/>
      <c r="AQ292" s="183"/>
      <c r="AR292" s="181"/>
      <c r="AS292" s="181"/>
      <c r="AT292" s="181"/>
      <c r="AU292" s="181"/>
      <c r="AV292" s="182"/>
      <c r="AW292" s="196"/>
      <c r="AX292" s="197"/>
      <c r="AY292" s="185"/>
    </row>
    <row r="293" spans="1:51" ht="14.25">
      <c r="A293" s="176" t="s">
        <v>2</v>
      </c>
      <c r="B293" s="177" t="s">
        <v>2</v>
      </c>
      <c r="C293" s="177"/>
      <c r="D293" s="177"/>
      <c r="E293" s="177"/>
      <c r="F293" s="177"/>
      <c r="G293" s="177"/>
      <c r="H293" s="177"/>
      <c r="I293" s="177"/>
      <c r="J293" s="177"/>
      <c r="K293" s="177"/>
      <c r="L293" s="178"/>
      <c r="N293" s="176" t="s">
        <v>2</v>
      </c>
      <c r="O293" s="177" t="s">
        <v>2</v>
      </c>
      <c r="P293" s="177"/>
      <c r="Q293" s="177"/>
      <c r="R293" s="177"/>
      <c r="S293" s="177"/>
      <c r="T293" s="177"/>
      <c r="U293" s="177"/>
      <c r="V293" s="177"/>
      <c r="W293" s="177"/>
      <c r="X293" s="177"/>
      <c r="Y293" s="178"/>
      <c r="AA293" s="176" t="s">
        <v>706</v>
      </c>
      <c r="AB293" s="177" t="s">
        <v>706</v>
      </c>
      <c r="AC293" s="177"/>
      <c r="AD293" s="177"/>
      <c r="AE293" s="177"/>
      <c r="AF293" s="177"/>
      <c r="AG293" s="177"/>
      <c r="AH293" s="177"/>
      <c r="AI293" s="177"/>
      <c r="AJ293" s="177"/>
      <c r="AK293" s="177"/>
      <c r="AL293" s="178"/>
      <c r="AN293" s="176" t="s">
        <v>706</v>
      </c>
      <c r="AO293" s="177" t="s">
        <v>706</v>
      </c>
      <c r="AP293" s="177"/>
      <c r="AQ293" s="177"/>
      <c r="AR293" s="177"/>
      <c r="AS293" s="177"/>
      <c r="AT293" s="177"/>
      <c r="AU293" s="177"/>
      <c r="AV293" s="177"/>
      <c r="AW293" s="177"/>
      <c r="AX293" s="177"/>
      <c r="AY293" s="178"/>
    </row>
    <row r="294" spans="1:51" ht="13.5" customHeight="1">
      <c r="A294" s="176" t="s">
        <v>479</v>
      </c>
      <c r="B294" s="192">
        <f>IF(D294&gt;H294,1,0)+IF(D296&gt;H296,1,0)+IF(D298&gt;H298,1,0)</f>
        <v>2</v>
      </c>
      <c r="C294" s="193"/>
      <c r="D294" s="198">
        <v>21</v>
      </c>
      <c r="E294" s="199"/>
      <c r="F294" s="199" t="s">
        <v>3</v>
      </c>
      <c r="G294" s="199"/>
      <c r="H294" s="199">
        <v>15</v>
      </c>
      <c r="I294" s="202"/>
      <c r="J294" s="192">
        <f>IF(D294&lt;H294,1,0)+IF(D296&lt;H296,1,0)+IF(D298&lt;H298,1,0)</f>
        <v>0</v>
      </c>
      <c r="K294" s="193"/>
      <c r="L294" s="191" t="s">
        <v>552</v>
      </c>
      <c r="N294" s="176" t="s">
        <v>414</v>
      </c>
      <c r="O294" s="192">
        <f>IF(Q294&gt;U294,1,0)+IF(Q296&gt;U296,1,0)+IF(Q298&gt;U298,1,0)</f>
        <v>1</v>
      </c>
      <c r="P294" s="193"/>
      <c r="Q294" s="198">
        <v>21</v>
      </c>
      <c r="R294" s="199"/>
      <c r="S294" s="199" t="s">
        <v>3</v>
      </c>
      <c r="T294" s="199"/>
      <c r="U294" s="199">
        <v>17</v>
      </c>
      <c r="V294" s="202"/>
      <c r="W294" s="192">
        <f>IF(Q294&lt;U294,1,0)+IF(Q296&lt;U296,1,0)+IF(Q298&lt;U298,1,0)</f>
        <v>2</v>
      </c>
      <c r="X294" s="193"/>
      <c r="Y294" s="191" t="s">
        <v>286</v>
      </c>
      <c r="AA294" s="176" t="s">
        <v>258</v>
      </c>
      <c r="AB294" s="192">
        <f>IF(AD294&gt;AH294,1,0)+IF(AD296&gt;AH296,1,0)+IF(AD298&gt;AH298,1,0)</f>
        <v>0</v>
      </c>
      <c r="AC294" s="193"/>
      <c r="AD294" s="198">
        <v>12</v>
      </c>
      <c r="AE294" s="199"/>
      <c r="AF294" s="199" t="s">
        <v>696</v>
      </c>
      <c r="AG294" s="199"/>
      <c r="AH294" s="199">
        <v>21</v>
      </c>
      <c r="AI294" s="202"/>
      <c r="AJ294" s="192">
        <f>IF(AD294&lt;AH294,1,0)+IF(AD296&lt;AH296,1,0)+IF(AD298&lt;AH298,1,0)</f>
        <v>2</v>
      </c>
      <c r="AK294" s="193"/>
      <c r="AL294" s="191" t="s">
        <v>78</v>
      </c>
      <c r="AN294" s="176" t="s">
        <v>83</v>
      </c>
      <c r="AO294" s="192">
        <f>IF(AQ294&gt;AU294,1,0)+IF(AQ296&gt;AU296,1,0)+IF(AQ298&gt;AU298,1,0)</f>
        <v>2</v>
      </c>
      <c r="AP294" s="193"/>
      <c r="AQ294" s="198">
        <v>21</v>
      </c>
      <c r="AR294" s="199"/>
      <c r="AS294" s="199" t="s">
        <v>696</v>
      </c>
      <c r="AT294" s="199"/>
      <c r="AU294" s="199">
        <v>16</v>
      </c>
      <c r="AV294" s="202"/>
      <c r="AW294" s="192">
        <f>IF(AQ294&lt;AU294,1,0)+IF(AQ296&lt;AU296,1,0)+IF(AQ298&lt;AU298,1,0)</f>
        <v>0</v>
      </c>
      <c r="AX294" s="193"/>
      <c r="AY294" s="191" t="s">
        <v>743</v>
      </c>
    </row>
    <row r="295" spans="1:51" ht="13.5" customHeight="1">
      <c r="A295" s="172"/>
      <c r="B295" s="194"/>
      <c r="C295" s="195"/>
      <c r="D295" s="175"/>
      <c r="E295" s="174"/>
      <c r="F295" s="174"/>
      <c r="G295" s="174"/>
      <c r="H295" s="174"/>
      <c r="I295" s="180"/>
      <c r="J295" s="194"/>
      <c r="K295" s="195"/>
      <c r="L295" s="184"/>
      <c r="N295" s="172"/>
      <c r="O295" s="194"/>
      <c r="P295" s="195"/>
      <c r="Q295" s="175"/>
      <c r="R295" s="174"/>
      <c r="S295" s="174"/>
      <c r="T295" s="174"/>
      <c r="U295" s="174"/>
      <c r="V295" s="180"/>
      <c r="W295" s="194"/>
      <c r="X295" s="195"/>
      <c r="Y295" s="184"/>
      <c r="AA295" s="172"/>
      <c r="AB295" s="194"/>
      <c r="AC295" s="195"/>
      <c r="AD295" s="175"/>
      <c r="AE295" s="174"/>
      <c r="AF295" s="174"/>
      <c r="AG295" s="174"/>
      <c r="AH295" s="174"/>
      <c r="AI295" s="180"/>
      <c r="AJ295" s="194"/>
      <c r="AK295" s="195"/>
      <c r="AL295" s="184"/>
      <c r="AN295" s="172"/>
      <c r="AO295" s="194"/>
      <c r="AP295" s="195"/>
      <c r="AQ295" s="175"/>
      <c r="AR295" s="174"/>
      <c r="AS295" s="174"/>
      <c r="AT295" s="174"/>
      <c r="AU295" s="174"/>
      <c r="AV295" s="180"/>
      <c r="AW295" s="194"/>
      <c r="AX295" s="195"/>
      <c r="AY295" s="184"/>
    </row>
    <row r="296" spans="1:51" ht="13.5" customHeight="1">
      <c r="A296" s="172"/>
      <c r="B296" s="194"/>
      <c r="C296" s="195"/>
      <c r="D296" s="175">
        <v>21</v>
      </c>
      <c r="E296" s="174"/>
      <c r="F296" s="174" t="s">
        <v>3</v>
      </c>
      <c r="G296" s="174"/>
      <c r="H296" s="174">
        <v>18</v>
      </c>
      <c r="I296" s="180"/>
      <c r="J296" s="194"/>
      <c r="K296" s="195"/>
      <c r="L296" s="184"/>
      <c r="N296" s="172"/>
      <c r="O296" s="194"/>
      <c r="P296" s="195"/>
      <c r="Q296" s="175">
        <v>13</v>
      </c>
      <c r="R296" s="174"/>
      <c r="S296" s="174" t="s">
        <v>3</v>
      </c>
      <c r="T296" s="174"/>
      <c r="U296" s="174">
        <v>21</v>
      </c>
      <c r="V296" s="180"/>
      <c r="W296" s="194"/>
      <c r="X296" s="195"/>
      <c r="Y296" s="184"/>
      <c r="AA296" s="172"/>
      <c r="AB296" s="194"/>
      <c r="AC296" s="195"/>
      <c r="AD296" s="175">
        <v>17</v>
      </c>
      <c r="AE296" s="174"/>
      <c r="AF296" s="174" t="s">
        <v>696</v>
      </c>
      <c r="AG296" s="174"/>
      <c r="AH296" s="174">
        <v>21</v>
      </c>
      <c r="AI296" s="180"/>
      <c r="AJ296" s="194"/>
      <c r="AK296" s="195"/>
      <c r="AL296" s="184"/>
      <c r="AN296" s="172"/>
      <c r="AO296" s="194"/>
      <c r="AP296" s="195"/>
      <c r="AQ296" s="175">
        <v>21</v>
      </c>
      <c r="AR296" s="174"/>
      <c r="AS296" s="174" t="s">
        <v>696</v>
      </c>
      <c r="AT296" s="174"/>
      <c r="AU296" s="174">
        <v>16</v>
      </c>
      <c r="AV296" s="180"/>
      <c r="AW296" s="194"/>
      <c r="AX296" s="195"/>
      <c r="AY296" s="184"/>
    </row>
    <row r="297" spans="1:51" ht="13.5" customHeight="1">
      <c r="A297" s="172" t="s">
        <v>480</v>
      </c>
      <c r="B297" s="194"/>
      <c r="C297" s="195"/>
      <c r="D297" s="175"/>
      <c r="E297" s="174"/>
      <c r="F297" s="174"/>
      <c r="G297" s="174"/>
      <c r="H297" s="174"/>
      <c r="I297" s="180"/>
      <c r="J297" s="194"/>
      <c r="K297" s="195"/>
      <c r="L297" s="184" t="s">
        <v>555</v>
      </c>
      <c r="N297" s="172" t="s">
        <v>539</v>
      </c>
      <c r="O297" s="194"/>
      <c r="P297" s="195"/>
      <c r="Q297" s="175"/>
      <c r="R297" s="174"/>
      <c r="S297" s="174"/>
      <c r="T297" s="174"/>
      <c r="U297" s="174"/>
      <c r="V297" s="180"/>
      <c r="W297" s="194"/>
      <c r="X297" s="195"/>
      <c r="Y297" s="184" t="s">
        <v>285</v>
      </c>
      <c r="AA297" s="172" t="s">
        <v>259</v>
      </c>
      <c r="AB297" s="194"/>
      <c r="AC297" s="195"/>
      <c r="AD297" s="175"/>
      <c r="AE297" s="174"/>
      <c r="AF297" s="174"/>
      <c r="AG297" s="174"/>
      <c r="AH297" s="174"/>
      <c r="AI297" s="180"/>
      <c r="AJ297" s="194"/>
      <c r="AK297" s="195"/>
      <c r="AL297" s="184" t="s">
        <v>80</v>
      </c>
      <c r="AN297" s="172" t="s">
        <v>87</v>
      </c>
      <c r="AO297" s="194"/>
      <c r="AP297" s="195"/>
      <c r="AQ297" s="175"/>
      <c r="AR297" s="174"/>
      <c r="AS297" s="174"/>
      <c r="AT297" s="174"/>
      <c r="AU297" s="174"/>
      <c r="AV297" s="180"/>
      <c r="AW297" s="194"/>
      <c r="AX297" s="195"/>
      <c r="AY297" s="184" t="s">
        <v>745</v>
      </c>
    </row>
    <row r="298" spans="1:51" ht="13.5" customHeight="1">
      <c r="A298" s="172"/>
      <c r="B298" s="194"/>
      <c r="C298" s="195"/>
      <c r="D298" s="175"/>
      <c r="E298" s="174"/>
      <c r="F298" s="174" t="s">
        <v>3</v>
      </c>
      <c r="G298" s="174"/>
      <c r="H298" s="174"/>
      <c r="I298" s="180"/>
      <c r="J298" s="194"/>
      <c r="K298" s="195"/>
      <c r="L298" s="184"/>
      <c r="N298" s="172"/>
      <c r="O298" s="194"/>
      <c r="P298" s="195"/>
      <c r="Q298" s="175">
        <v>17</v>
      </c>
      <c r="R298" s="174"/>
      <c r="S298" s="174" t="s">
        <v>3</v>
      </c>
      <c r="T298" s="174"/>
      <c r="U298" s="174">
        <v>21</v>
      </c>
      <c r="V298" s="180"/>
      <c r="W298" s="194"/>
      <c r="X298" s="195"/>
      <c r="Y298" s="184"/>
      <c r="AA298" s="172"/>
      <c r="AB298" s="194"/>
      <c r="AC298" s="195"/>
      <c r="AD298" s="175"/>
      <c r="AE298" s="174"/>
      <c r="AF298" s="174" t="s">
        <v>696</v>
      </c>
      <c r="AG298" s="174"/>
      <c r="AH298" s="174"/>
      <c r="AI298" s="180"/>
      <c r="AJ298" s="194"/>
      <c r="AK298" s="195"/>
      <c r="AL298" s="184"/>
      <c r="AN298" s="172"/>
      <c r="AO298" s="194"/>
      <c r="AP298" s="195"/>
      <c r="AQ298" s="175"/>
      <c r="AR298" s="174"/>
      <c r="AS298" s="174" t="s">
        <v>696</v>
      </c>
      <c r="AT298" s="174"/>
      <c r="AU298" s="174"/>
      <c r="AV298" s="180"/>
      <c r="AW298" s="194"/>
      <c r="AX298" s="195"/>
      <c r="AY298" s="184"/>
    </row>
    <row r="299" spans="1:51" ht="14.25" customHeight="1" thickBot="1">
      <c r="A299" s="190"/>
      <c r="B299" s="200"/>
      <c r="C299" s="201"/>
      <c r="D299" s="188"/>
      <c r="E299" s="186"/>
      <c r="F299" s="186"/>
      <c r="G299" s="186"/>
      <c r="H299" s="186"/>
      <c r="I299" s="187"/>
      <c r="J299" s="200"/>
      <c r="K299" s="201"/>
      <c r="L299" s="189"/>
      <c r="N299" s="190"/>
      <c r="O299" s="200"/>
      <c r="P299" s="201"/>
      <c r="Q299" s="188"/>
      <c r="R299" s="186"/>
      <c r="S299" s="186"/>
      <c r="T299" s="186"/>
      <c r="U299" s="186"/>
      <c r="V299" s="187"/>
      <c r="W299" s="200"/>
      <c r="X299" s="201"/>
      <c r="Y299" s="189"/>
      <c r="AA299" s="190"/>
      <c r="AB299" s="200"/>
      <c r="AC299" s="201"/>
      <c r="AD299" s="188"/>
      <c r="AE299" s="186"/>
      <c r="AF299" s="186"/>
      <c r="AG299" s="186"/>
      <c r="AH299" s="186"/>
      <c r="AI299" s="187"/>
      <c r="AJ299" s="200"/>
      <c r="AK299" s="201"/>
      <c r="AL299" s="189"/>
      <c r="AN299" s="190"/>
      <c r="AO299" s="200"/>
      <c r="AP299" s="201"/>
      <c r="AQ299" s="188"/>
      <c r="AR299" s="186"/>
      <c r="AS299" s="186"/>
      <c r="AT299" s="186"/>
      <c r="AU299" s="186"/>
      <c r="AV299" s="187"/>
      <c r="AW299" s="200"/>
      <c r="AX299" s="201"/>
      <c r="AY299" s="189"/>
    </row>
    <row r="300" spans="1:40" ht="13.5" customHeight="1">
      <c r="A300" s="9"/>
      <c r="N300" s="9"/>
      <c r="AA300" s="9"/>
      <c r="AN300" s="9"/>
    </row>
    <row r="301" spans="1:51" ht="15" thickBot="1">
      <c r="A301" s="179" t="str">
        <f>"1部　試合番号"&amp;ROUNDUP(ROW()/25,0)&amp;"　準決勝"</f>
        <v>1部　試合番号13　準決勝</v>
      </c>
      <c r="B301" s="179"/>
      <c r="C301" s="179"/>
      <c r="D301" s="179"/>
      <c r="E301" s="179"/>
      <c r="F301" s="179"/>
      <c r="G301" s="179"/>
      <c r="H301" s="179"/>
      <c r="I301" s="179"/>
      <c r="J301" s="179"/>
      <c r="K301" s="179"/>
      <c r="L301" s="179"/>
      <c r="N301" s="179" t="str">
        <f>"２部　試合番号"&amp;ROUNDUP(ROW()/25,0)</f>
        <v>２部　試合番号13</v>
      </c>
      <c r="O301" s="179"/>
      <c r="P301" s="179"/>
      <c r="Q301" s="179"/>
      <c r="R301" s="179"/>
      <c r="S301" s="179"/>
      <c r="T301" s="179"/>
      <c r="U301" s="179"/>
      <c r="V301" s="179"/>
      <c r="W301" s="179"/>
      <c r="X301" s="179"/>
      <c r="Y301" s="179"/>
      <c r="AA301" s="179" t="str">
        <f>"３部　試合番号"&amp;ROUNDUP(ROW()/25,0)</f>
        <v>３部　試合番号13</v>
      </c>
      <c r="AB301" s="179"/>
      <c r="AC301" s="179"/>
      <c r="AD301" s="179"/>
      <c r="AE301" s="179"/>
      <c r="AF301" s="179"/>
      <c r="AG301" s="179"/>
      <c r="AH301" s="179"/>
      <c r="AI301" s="179"/>
      <c r="AJ301" s="179"/>
      <c r="AK301" s="179"/>
      <c r="AL301" s="179"/>
      <c r="AN301" s="179" t="str">
        <f>"４部　試合番号"&amp;ROUNDUP(ROW()/25,0)</f>
        <v>４部　試合番号13</v>
      </c>
      <c r="AO301" s="179"/>
      <c r="AP301" s="179"/>
      <c r="AQ301" s="179"/>
      <c r="AR301" s="179"/>
      <c r="AS301" s="179"/>
      <c r="AT301" s="179"/>
      <c r="AU301" s="179"/>
      <c r="AV301" s="179"/>
      <c r="AW301" s="179"/>
      <c r="AX301" s="179"/>
      <c r="AY301" s="179"/>
    </row>
    <row r="302" spans="1:51" ht="14.25" customHeight="1">
      <c r="A302" s="83" t="s">
        <v>469</v>
      </c>
      <c r="B302" s="203">
        <f>IF(B305&gt;J305,1)+IF(B312&gt;J312,1)+IF(B319&gt;J319,1)</f>
        <v>2</v>
      </c>
      <c r="C302" s="204"/>
      <c r="D302" s="204"/>
      <c r="E302" s="204"/>
      <c r="F302" s="204" t="s">
        <v>3</v>
      </c>
      <c r="G302" s="204"/>
      <c r="H302" s="204">
        <f>IF(B305&lt;J305,1)+IF(B312&lt;J312,1)+IF(B319&lt;J319,1)</f>
        <v>1</v>
      </c>
      <c r="I302" s="204"/>
      <c r="J302" s="204"/>
      <c r="K302" s="207"/>
      <c r="L302" s="84" t="s">
        <v>476</v>
      </c>
      <c r="N302" s="83" t="s">
        <v>420</v>
      </c>
      <c r="O302" s="203">
        <f>IF(O305&gt;W305,1)+IF(O312&gt;W312,1)+IF(O319&gt;W319,1)</f>
        <v>3</v>
      </c>
      <c r="P302" s="204"/>
      <c r="Q302" s="204"/>
      <c r="R302" s="204"/>
      <c r="S302" s="204" t="s">
        <v>3</v>
      </c>
      <c r="T302" s="204"/>
      <c r="U302" s="204">
        <f>IF(O305&lt;W305,1)+IF(O312&lt;W312,1)+IF(O319&lt;W319,1)</f>
        <v>0</v>
      </c>
      <c r="V302" s="204"/>
      <c r="W302" s="204"/>
      <c r="X302" s="207"/>
      <c r="Y302" s="84" t="s">
        <v>287</v>
      </c>
      <c r="AA302" s="83" t="s">
        <v>269</v>
      </c>
      <c r="AB302" s="203">
        <f>IF(AB305&gt;AJ305,1)+IF(AB312&gt;AJ312,1)+IF(AB319&gt;AJ319,1)</f>
        <v>3</v>
      </c>
      <c r="AC302" s="204"/>
      <c r="AD302" s="204"/>
      <c r="AE302" s="204"/>
      <c r="AF302" s="204" t="s">
        <v>696</v>
      </c>
      <c r="AG302" s="204"/>
      <c r="AH302" s="204">
        <f>IF(AB305&lt;AJ305,1)+IF(AB312&lt;AJ312,1)+IF(AB319&lt;AJ319,1)</f>
        <v>0</v>
      </c>
      <c r="AI302" s="204"/>
      <c r="AJ302" s="204"/>
      <c r="AK302" s="207"/>
      <c r="AL302" s="84" t="s">
        <v>741</v>
      </c>
      <c r="AN302" s="83" t="s">
        <v>391</v>
      </c>
      <c r="AO302" s="203">
        <f>IF(AO305&gt;AW305,1)+IF(AO312&gt;AW312,1)+IF(AO319&gt;AW319,1)</f>
        <v>0</v>
      </c>
      <c r="AP302" s="204"/>
      <c r="AQ302" s="204"/>
      <c r="AR302" s="204"/>
      <c r="AS302" s="204" t="s">
        <v>696</v>
      </c>
      <c r="AT302" s="204"/>
      <c r="AU302" s="204">
        <f>IF(AO305&lt;AW305,1)+IF(AO312&lt;AW312,1)+IF(AO319&lt;AW319,1)</f>
        <v>2</v>
      </c>
      <c r="AV302" s="204"/>
      <c r="AW302" s="204"/>
      <c r="AX302" s="207"/>
      <c r="AY302" s="84" t="s">
        <v>711</v>
      </c>
    </row>
    <row r="303" spans="1:51" ht="14.25" customHeight="1">
      <c r="A303" s="85" t="s">
        <v>239</v>
      </c>
      <c r="B303" s="205"/>
      <c r="C303" s="206"/>
      <c r="D303" s="206"/>
      <c r="E303" s="206"/>
      <c r="F303" s="206"/>
      <c r="G303" s="206"/>
      <c r="H303" s="206"/>
      <c r="I303" s="206"/>
      <c r="J303" s="206"/>
      <c r="K303" s="208"/>
      <c r="L303" s="86" t="s">
        <v>231</v>
      </c>
      <c r="N303" s="85" t="s">
        <v>370</v>
      </c>
      <c r="O303" s="205"/>
      <c r="P303" s="206"/>
      <c r="Q303" s="206"/>
      <c r="R303" s="206"/>
      <c r="S303" s="206"/>
      <c r="T303" s="206"/>
      <c r="U303" s="206"/>
      <c r="V303" s="206"/>
      <c r="W303" s="206"/>
      <c r="X303" s="208"/>
      <c r="Y303" s="86" t="s">
        <v>263</v>
      </c>
      <c r="AA303" s="85" t="s">
        <v>231</v>
      </c>
      <c r="AB303" s="205"/>
      <c r="AC303" s="206"/>
      <c r="AD303" s="206"/>
      <c r="AE303" s="206"/>
      <c r="AF303" s="206"/>
      <c r="AG303" s="206"/>
      <c r="AH303" s="206"/>
      <c r="AI303" s="206"/>
      <c r="AJ303" s="206"/>
      <c r="AK303" s="208"/>
      <c r="AL303" s="86" t="s">
        <v>506</v>
      </c>
      <c r="AN303" s="85" t="s">
        <v>242</v>
      </c>
      <c r="AO303" s="205"/>
      <c r="AP303" s="206"/>
      <c r="AQ303" s="206"/>
      <c r="AR303" s="206"/>
      <c r="AS303" s="206"/>
      <c r="AT303" s="206"/>
      <c r="AU303" s="206"/>
      <c r="AV303" s="206"/>
      <c r="AW303" s="206"/>
      <c r="AX303" s="208"/>
      <c r="AY303" s="86" t="s">
        <v>239</v>
      </c>
    </row>
    <row r="304" spans="1:51" ht="14.25">
      <c r="A304" s="176" t="s">
        <v>0</v>
      </c>
      <c r="B304" s="177"/>
      <c r="C304" s="177"/>
      <c r="D304" s="177"/>
      <c r="E304" s="177"/>
      <c r="F304" s="177"/>
      <c r="G304" s="177"/>
      <c r="H304" s="177"/>
      <c r="I304" s="177"/>
      <c r="J304" s="177"/>
      <c r="K304" s="177"/>
      <c r="L304" s="178"/>
      <c r="N304" s="176" t="s">
        <v>0</v>
      </c>
      <c r="O304" s="177"/>
      <c r="P304" s="177"/>
      <c r="Q304" s="177"/>
      <c r="R304" s="177"/>
      <c r="S304" s="177"/>
      <c r="T304" s="177"/>
      <c r="U304" s="177"/>
      <c r="V304" s="177"/>
      <c r="W304" s="177"/>
      <c r="X304" s="177"/>
      <c r="Y304" s="178"/>
      <c r="AA304" s="176" t="s">
        <v>695</v>
      </c>
      <c r="AB304" s="177"/>
      <c r="AC304" s="177"/>
      <c r="AD304" s="177"/>
      <c r="AE304" s="177"/>
      <c r="AF304" s="177"/>
      <c r="AG304" s="177"/>
      <c r="AH304" s="177"/>
      <c r="AI304" s="177"/>
      <c r="AJ304" s="177"/>
      <c r="AK304" s="177"/>
      <c r="AL304" s="178"/>
      <c r="AN304" s="176" t="s">
        <v>695</v>
      </c>
      <c r="AO304" s="177"/>
      <c r="AP304" s="177"/>
      <c r="AQ304" s="177"/>
      <c r="AR304" s="177"/>
      <c r="AS304" s="177"/>
      <c r="AT304" s="177"/>
      <c r="AU304" s="177"/>
      <c r="AV304" s="177"/>
      <c r="AW304" s="177"/>
      <c r="AX304" s="177"/>
      <c r="AY304" s="178"/>
    </row>
    <row r="305" spans="1:51" ht="13.5" customHeight="1">
      <c r="A305" s="176" t="s">
        <v>475</v>
      </c>
      <c r="B305" s="192">
        <f>IF(D305&gt;H305,1,0)+IF(D307&gt;H307,1,0)+IF(D309&gt;H309,1,0)</f>
        <v>0</v>
      </c>
      <c r="C305" s="193"/>
      <c r="D305" s="198">
        <v>19</v>
      </c>
      <c r="E305" s="199"/>
      <c r="F305" s="199" t="s">
        <v>3</v>
      </c>
      <c r="G305" s="199"/>
      <c r="H305" s="199">
        <v>21</v>
      </c>
      <c r="I305" s="202"/>
      <c r="J305" s="192">
        <f>IF(D305&lt;H305,1,0)+IF(D307&lt;H307,1,0)+IF(D309&lt;H309,1,0)</f>
        <v>2</v>
      </c>
      <c r="K305" s="193"/>
      <c r="L305" s="191" t="s">
        <v>479</v>
      </c>
      <c r="N305" s="176" t="s">
        <v>422</v>
      </c>
      <c r="O305" s="192">
        <f>IF(Q305&gt;U305,1,0)+IF(Q307&gt;U307,1,0)+IF(Q309&gt;U309,1,0)</f>
        <v>2</v>
      </c>
      <c r="P305" s="193"/>
      <c r="Q305" s="198">
        <v>21</v>
      </c>
      <c r="R305" s="199"/>
      <c r="S305" s="199" t="s">
        <v>3</v>
      </c>
      <c r="T305" s="199"/>
      <c r="U305" s="199">
        <v>15</v>
      </c>
      <c r="V305" s="202"/>
      <c r="W305" s="192">
        <f>IF(Q305&lt;U305,1,0)+IF(Q307&lt;U307,1,0)+IF(Q309&lt;U309,1,0)</f>
        <v>0</v>
      </c>
      <c r="X305" s="193"/>
      <c r="Y305" s="191" t="s">
        <v>292</v>
      </c>
      <c r="AA305" s="176" t="s">
        <v>272</v>
      </c>
      <c r="AB305" s="192">
        <f>IF(AD305&gt;AH305,1,0)+IF(AD307&gt;AH307,1,0)+IF(AD309&gt;AH309,1,0)</f>
        <v>2</v>
      </c>
      <c r="AC305" s="193"/>
      <c r="AD305" s="198">
        <v>17</v>
      </c>
      <c r="AE305" s="199"/>
      <c r="AF305" s="199" t="s">
        <v>696</v>
      </c>
      <c r="AG305" s="199"/>
      <c r="AH305" s="199">
        <v>21</v>
      </c>
      <c r="AI305" s="202"/>
      <c r="AJ305" s="192">
        <f>IF(AD305&lt;AH305,1,0)+IF(AD307&lt;AH307,1,0)+IF(AD309&lt;AH309,1,0)</f>
        <v>1</v>
      </c>
      <c r="AK305" s="193"/>
      <c r="AL305" s="191" t="s">
        <v>742</v>
      </c>
      <c r="AN305" s="176" t="s">
        <v>394</v>
      </c>
      <c r="AO305" s="192">
        <f>IF(AQ305&gt;AU305,1,0)+IF(AQ307&gt;AU307,1,0)+IF(AQ309&gt;AU309,1,0)</f>
        <v>0</v>
      </c>
      <c r="AP305" s="193"/>
      <c r="AQ305" s="198">
        <v>10</v>
      </c>
      <c r="AR305" s="199"/>
      <c r="AS305" s="199" t="s">
        <v>696</v>
      </c>
      <c r="AT305" s="199"/>
      <c r="AU305" s="199">
        <v>21</v>
      </c>
      <c r="AV305" s="202"/>
      <c r="AW305" s="192">
        <f>IF(AQ305&lt;AU305,1,0)+IF(AQ307&lt;AU307,1,0)+IF(AQ309&lt;AU309,1,0)</f>
        <v>2</v>
      </c>
      <c r="AX305" s="193"/>
      <c r="AY305" s="191" t="s">
        <v>84</v>
      </c>
    </row>
    <row r="306" spans="1:51" ht="13.5" customHeight="1">
      <c r="A306" s="172"/>
      <c r="B306" s="194"/>
      <c r="C306" s="195"/>
      <c r="D306" s="175"/>
      <c r="E306" s="174"/>
      <c r="F306" s="174"/>
      <c r="G306" s="174"/>
      <c r="H306" s="174"/>
      <c r="I306" s="180"/>
      <c r="J306" s="194"/>
      <c r="K306" s="195"/>
      <c r="L306" s="184"/>
      <c r="N306" s="172"/>
      <c r="O306" s="194"/>
      <c r="P306" s="195"/>
      <c r="Q306" s="175"/>
      <c r="R306" s="174"/>
      <c r="S306" s="174"/>
      <c r="T306" s="174"/>
      <c r="U306" s="174"/>
      <c r="V306" s="180"/>
      <c r="W306" s="194"/>
      <c r="X306" s="195"/>
      <c r="Y306" s="184"/>
      <c r="AA306" s="172"/>
      <c r="AB306" s="194"/>
      <c r="AC306" s="195"/>
      <c r="AD306" s="175"/>
      <c r="AE306" s="174"/>
      <c r="AF306" s="174"/>
      <c r="AG306" s="174"/>
      <c r="AH306" s="174"/>
      <c r="AI306" s="180"/>
      <c r="AJ306" s="194"/>
      <c r="AK306" s="195"/>
      <c r="AL306" s="184"/>
      <c r="AN306" s="172"/>
      <c r="AO306" s="194"/>
      <c r="AP306" s="195"/>
      <c r="AQ306" s="175"/>
      <c r="AR306" s="174"/>
      <c r="AS306" s="174"/>
      <c r="AT306" s="174"/>
      <c r="AU306" s="174"/>
      <c r="AV306" s="180"/>
      <c r="AW306" s="194"/>
      <c r="AX306" s="195"/>
      <c r="AY306" s="184"/>
    </row>
    <row r="307" spans="1:51" ht="13.5" customHeight="1">
      <c r="A307" s="172"/>
      <c r="B307" s="194"/>
      <c r="C307" s="195"/>
      <c r="D307" s="175">
        <v>19</v>
      </c>
      <c r="E307" s="174"/>
      <c r="F307" s="174" t="s">
        <v>3</v>
      </c>
      <c r="G307" s="174"/>
      <c r="H307" s="174">
        <v>21</v>
      </c>
      <c r="I307" s="180"/>
      <c r="J307" s="194"/>
      <c r="K307" s="195"/>
      <c r="L307" s="184"/>
      <c r="N307" s="172"/>
      <c r="O307" s="194"/>
      <c r="P307" s="195"/>
      <c r="Q307" s="175">
        <v>21</v>
      </c>
      <c r="R307" s="174"/>
      <c r="S307" s="174" t="s">
        <v>3</v>
      </c>
      <c r="T307" s="174"/>
      <c r="U307" s="174">
        <v>19</v>
      </c>
      <c r="V307" s="180"/>
      <c r="W307" s="194"/>
      <c r="X307" s="195"/>
      <c r="Y307" s="184"/>
      <c r="AA307" s="172"/>
      <c r="AB307" s="194"/>
      <c r="AC307" s="195"/>
      <c r="AD307" s="175">
        <v>21</v>
      </c>
      <c r="AE307" s="174"/>
      <c r="AF307" s="174" t="s">
        <v>696</v>
      </c>
      <c r="AG307" s="174"/>
      <c r="AH307" s="174">
        <v>10</v>
      </c>
      <c r="AI307" s="180"/>
      <c r="AJ307" s="194"/>
      <c r="AK307" s="195"/>
      <c r="AL307" s="184"/>
      <c r="AN307" s="172"/>
      <c r="AO307" s="194"/>
      <c r="AP307" s="195"/>
      <c r="AQ307" s="175">
        <v>13</v>
      </c>
      <c r="AR307" s="174"/>
      <c r="AS307" s="174" t="s">
        <v>696</v>
      </c>
      <c r="AT307" s="174"/>
      <c r="AU307" s="174">
        <v>21</v>
      </c>
      <c r="AV307" s="180"/>
      <c r="AW307" s="194"/>
      <c r="AX307" s="195"/>
      <c r="AY307" s="184"/>
    </row>
    <row r="308" spans="1:51" ht="13.5" customHeight="1">
      <c r="A308" s="172" t="s">
        <v>473</v>
      </c>
      <c r="B308" s="194"/>
      <c r="C308" s="195"/>
      <c r="D308" s="175"/>
      <c r="E308" s="174"/>
      <c r="F308" s="174"/>
      <c r="G308" s="174"/>
      <c r="H308" s="174"/>
      <c r="I308" s="180"/>
      <c r="J308" s="194"/>
      <c r="K308" s="195"/>
      <c r="L308" s="184" t="s">
        <v>480</v>
      </c>
      <c r="N308" s="172" t="s">
        <v>423</v>
      </c>
      <c r="O308" s="194"/>
      <c r="P308" s="195"/>
      <c r="Q308" s="175"/>
      <c r="R308" s="174"/>
      <c r="S308" s="174"/>
      <c r="T308" s="174"/>
      <c r="U308" s="174"/>
      <c r="V308" s="180"/>
      <c r="W308" s="194"/>
      <c r="X308" s="195"/>
      <c r="Y308" s="184" t="s">
        <v>293</v>
      </c>
      <c r="AA308" s="172" t="s">
        <v>273</v>
      </c>
      <c r="AB308" s="194"/>
      <c r="AC308" s="195"/>
      <c r="AD308" s="175"/>
      <c r="AE308" s="174"/>
      <c r="AF308" s="174"/>
      <c r="AG308" s="174"/>
      <c r="AH308" s="174"/>
      <c r="AI308" s="180"/>
      <c r="AJ308" s="194"/>
      <c r="AK308" s="195"/>
      <c r="AL308" s="184" t="s">
        <v>752</v>
      </c>
      <c r="AN308" s="172" t="s">
        <v>395</v>
      </c>
      <c r="AO308" s="194"/>
      <c r="AP308" s="195"/>
      <c r="AQ308" s="175"/>
      <c r="AR308" s="174"/>
      <c r="AS308" s="174"/>
      <c r="AT308" s="174"/>
      <c r="AU308" s="174"/>
      <c r="AV308" s="180"/>
      <c r="AW308" s="194"/>
      <c r="AX308" s="195"/>
      <c r="AY308" s="184" t="s">
        <v>86</v>
      </c>
    </row>
    <row r="309" spans="1:51" ht="13.5" customHeight="1">
      <c r="A309" s="172"/>
      <c r="B309" s="194"/>
      <c r="C309" s="195"/>
      <c r="D309" s="175"/>
      <c r="E309" s="174"/>
      <c r="F309" s="174" t="s">
        <v>3</v>
      </c>
      <c r="G309" s="174"/>
      <c r="H309" s="174"/>
      <c r="I309" s="180"/>
      <c r="J309" s="194"/>
      <c r="K309" s="195"/>
      <c r="L309" s="184"/>
      <c r="N309" s="172"/>
      <c r="O309" s="194"/>
      <c r="P309" s="195"/>
      <c r="Q309" s="175"/>
      <c r="R309" s="174"/>
      <c r="S309" s="174" t="s">
        <v>3</v>
      </c>
      <c r="T309" s="174"/>
      <c r="U309" s="174"/>
      <c r="V309" s="180"/>
      <c r="W309" s="194"/>
      <c r="X309" s="195"/>
      <c r="Y309" s="184"/>
      <c r="AA309" s="172"/>
      <c r="AB309" s="194"/>
      <c r="AC309" s="195"/>
      <c r="AD309" s="175">
        <v>21</v>
      </c>
      <c r="AE309" s="174"/>
      <c r="AF309" s="174" t="s">
        <v>696</v>
      </c>
      <c r="AG309" s="174"/>
      <c r="AH309" s="174">
        <v>11</v>
      </c>
      <c r="AI309" s="180"/>
      <c r="AJ309" s="194"/>
      <c r="AK309" s="195"/>
      <c r="AL309" s="184"/>
      <c r="AN309" s="172"/>
      <c r="AO309" s="194"/>
      <c r="AP309" s="195"/>
      <c r="AQ309" s="175"/>
      <c r="AR309" s="174"/>
      <c r="AS309" s="174" t="s">
        <v>696</v>
      </c>
      <c r="AT309" s="174"/>
      <c r="AU309" s="174"/>
      <c r="AV309" s="180"/>
      <c r="AW309" s="194"/>
      <c r="AX309" s="195"/>
      <c r="AY309" s="184"/>
    </row>
    <row r="310" spans="1:51" ht="13.5" customHeight="1">
      <c r="A310" s="173"/>
      <c r="B310" s="196"/>
      <c r="C310" s="197"/>
      <c r="D310" s="183"/>
      <c r="E310" s="181"/>
      <c r="F310" s="181"/>
      <c r="G310" s="181"/>
      <c r="H310" s="181"/>
      <c r="I310" s="182"/>
      <c r="J310" s="196"/>
      <c r="K310" s="197"/>
      <c r="L310" s="185"/>
      <c r="N310" s="173"/>
      <c r="O310" s="196"/>
      <c r="P310" s="197"/>
      <c r="Q310" s="183"/>
      <c r="R310" s="181"/>
      <c r="S310" s="181"/>
      <c r="T310" s="181"/>
      <c r="U310" s="181"/>
      <c r="V310" s="182"/>
      <c r="W310" s="196"/>
      <c r="X310" s="197"/>
      <c r="Y310" s="185"/>
      <c r="AA310" s="173"/>
      <c r="AB310" s="196"/>
      <c r="AC310" s="197"/>
      <c r="AD310" s="183"/>
      <c r="AE310" s="181"/>
      <c r="AF310" s="181"/>
      <c r="AG310" s="181"/>
      <c r="AH310" s="181"/>
      <c r="AI310" s="182"/>
      <c r="AJ310" s="196"/>
      <c r="AK310" s="197"/>
      <c r="AL310" s="185"/>
      <c r="AN310" s="173"/>
      <c r="AO310" s="196"/>
      <c r="AP310" s="197"/>
      <c r="AQ310" s="183"/>
      <c r="AR310" s="181"/>
      <c r="AS310" s="181"/>
      <c r="AT310" s="181"/>
      <c r="AU310" s="181"/>
      <c r="AV310" s="182"/>
      <c r="AW310" s="196"/>
      <c r="AX310" s="197"/>
      <c r="AY310" s="185"/>
    </row>
    <row r="311" spans="1:51" ht="14.25">
      <c r="A311" s="176" t="s">
        <v>1</v>
      </c>
      <c r="B311" s="177" t="s">
        <v>1</v>
      </c>
      <c r="C311" s="177"/>
      <c r="D311" s="177"/>
      <c r="E311" s="177"/>
      <c r="F311" s="177"/>
      <c r="G311" s="177"/>
      <c r="H311" s="177"/>
      <c r="I311" s="177"/>
      <c r="J311" s="177"/>
      <c r="K311" s="177"/>
      <c r="L311" s="178"/>
      <c r="N311" s="176" t="s">
        <v>1</v>
      </c>
      <c r="O311" s="177" t="s">
        <v>1</v>
      </c>
      <c r="P311" s="177"/>
      <c r="Q311" s="177"/>
      <c r="R311" s="177"/>
      <c r="S311" s="177"/>
      <c r="T311" s="177"/>
      <c r="U311" s="177"/>
      <c r="V311" s="177"/>
      <c r="W311" s="177"/>
      <c r="X311" s="177"/>
      <c r="Y311" s="178"/>
      <c r="AA311" s="176" t="s">
        <v>701</v>
      </c>
      <c r="AB311" s="177" t="s">
        <v>701</v>
      </c>
      <c r="AC311" s="177"/>
      <c r="AD311" s="177"/>
      <c r="AE311" s="177"/>
      <c r="AF311" s="177"/>
      <c r="AG311" s="177"/>
      <c r="AH311" s="177"/>
      <c r="AI311" s="177"/>
      <c r="AJ311" s="177"/>
      <c r="AK311" s="177"/>
      <c r="AL311" s="178"/>
      <c r="AN311" s="176" t="s">
        <v>701</v>
      </c>
      <c r="AO311" s="177" t="s">
        <v>701</v>
      </c>
      <c r="AP311" s="177"/>
      <c r="AQ311" s="177"/>
      <c r="AR311" s="177"/>
      <c r="AS311" s="177"/>
      <c r="AT311" s="177"/>
      <c r="AU311" s="177"/>
      <c r="AV311" s="177"/>
      <c r="AW311" s="177"/>
      <c r="AX311" s="177"/>
      <c r="AY311" s="178"/>
    </row>
    <row r="312" spans="1:51" ht="13.5" customHeight="1">
      <c r="A312" s="176" t="s">
        <v>470</v>
      </c>
      <c r="B312" s="192">
        <f>IF(D312&gt;H312,1,0)+IF(D314&gt;H314,1,0)+IF(D316&gt;H316,1,0)</f>
        <v>2</v>
      </c>
      <c r="C312" s="193"/>
      <c r="D312" s="198">
        <v>21</v>
      </c>
      <c r="E312" s="199"/>
      <c r="F312" s="199" t="s">
        <v>3</v>
      </c>
      <c r="G312" s="199"/>
      <c r="H312" s="199">
        <v>14</v>
      </c>
      <c r="I312" s="202"/>
      <c r="J312" s="192">
        <f>IF(D312&lt;H312,1,0)+IF(D314&lt;H314,1,0)+IF(D316&lt;H316,1,0)</f>
        <v>0</v>
      </c>
      <c r="K312" s="193"/>
      <c r="L312" s="191" t="s">
        <v>481</v>
      </c>
      <c r="N312" s="176" t="s">
        <v>424</v>
      </c>
      <c r="O312" s="192">
        <f>IF(Q312&gt;U312,1,0)+IF(Q314&gt;U314,1,0)+IF(Q316&gt;U316,1,0)</f>
        <v>2</v>
      </c>
      <c r="P312" s="193"/>
      <c r="Q312" s="198">
        <v>21</v>
      </c>
      <c r="R312" s="199"/>
      <c r="S312" s="199" t="s">
        <v>3</v>
      </c>
      <c r="T312" s="199"/>
      <c r="U312" s="199">
        <v>14</v>
      </c>
      <c r="V312" s="202"/>
      <c r="W312" s="192">
        <f>IF(Q312&lt;U312,1,0)+IF(Q314&lt;U314,1,0)+IF(Q316&lt;U316,1,0)</f>
        <v>0</v>
      </c>
      <c r="X312" s="193"/>
      <c r="Y312" s="191" t="s">
        <v>288</v>
      </c>
      <c r="AA312" s="176" t="s">
        <v>274</v>
      </c>
      <c r="AB312" s="192">
        <f>IF(AD312&gt;AH312,1,0)+IF(AD314&gt;AH314,1,0)+IF(AD316&gt;AH316,1,0)</f>
        <v>2</v>
      </c>
      <c r="AC312" s="193"/>
      <c r="AD312" s="198">
        <v>21</v>
      </c>
      <c r="AE312" s="199"/>
      <c r="AF312" s="199" t="s">
        <v>696</v>
      </c>
      <c r="AG312" s="199"/>
      <c r="AH312" s="199">
        <v>16</v>
      </c>
      <c r="AI312" s="202"/>
      <c r="AJ312" s="192">
        <f>IF(AD312&lt;AH312,1,0)+IF(AD314&lt;AH314,1,0)+IF(AD316&lt;AH316,1,0)</f>
        <v>0</v>
      </c>
      <c r="AK312" s="193"/>
      <c r="AL312" s="191" t="s">
        <v>750</v>
      </c>
      <c r="AN312" s="176" t="s">
        <v>392</v>
      </c>
      <c r="AO312" s="192">
        <f>IF(AQ312&gt;AU312,1,0)+IF(AQ314&gt;AU314,1,0)+IF(AQ316&gt;AU316,1,0)</f>
        <v>0</v>
      </c>
      <c r="AP312" s="193"/>
      <c r="AQ312" s="198">
        <v>11</v>
      </c>
      <c r="AR312" s="199"/>
      <c r="AS312" s="199" t="s">
        <v>696</v>
      </c>
      <c r="AT312" s="199"/>
      <c r="AU312" s="199">
        <v>21</v>
      </c>
      <c r="AV312" s="202"/>
      <c r="AW312" s="192">
        <f>IF(AQ312&lt;AU312,1,0)+IF(AQ314&lt;AU314,1,0)+IF(AQ316&lt;AU316,1,0)</f>
        <v>2</v>
      </c>
      <c r="AX312" s="193"/>
      <c r="AY312" s="191" t="s">
        <v>82</v>
      </c>
    </row>
    <row r="313" spans="1:51" ht="13.5" customHeight="1">
      <c r="A313" s="172"/>
      <c r="B313" s="194"/>
      <c r="C313" s="195"/>
      <c r="D313" s="175"/>
      <c r="E313" s="174"/>
      <c r="F313" s="174"/>
      <c r="G313" s="174"/>
      <c r="H313" s="174"/>
      <c r="I313" s="180"/>
      <c r="J313" s="194"/>
      <c r="K313" s="195"/>
      <c r="L313" s="184"/>
      <c r="N313" s="172"/>
      <c r="O313" s="194"/>
      <c r="P313" s="195"/>
      <c r="Q313" s="175"/>
      <c r="R313" s="174"/>
      <c r="S313" s="174"/>
      <c r="T313" s="174"/>
      <c r="U313" s="174"/>
      <c r="V313" s="180"/>
      <c r="W313" s="194"/>
      <c r="X313" s="195"/>
      <c r="Y313" s="184"/>
      <c r="AA313" s="172"/>
      <c r="AB313" s="194"/>
      <c r="AC313" s="195"/>
      <c r="AD313" s="175"/>
      <c r="AE313" s="174"/>
      <c r="AF313" s="174"/>
      <c r="AG313" s="174"/>
      <c r="AH313" s="174"/>
      <c r="AI313" s="180"/>
      <c r="AJ313" s="194"/>
      <c r="AK313" s="195"/>
      <c r="AL313" s="184"/>
      <c r="AN313" s="172"/>
      <c r="AO313" s="194"/>
      <c r="AP313" s="195"/>
      <c r="AQ313" s="175"/>
      <c r="AR313" s="174"/>
      <c r="AS313" s="174"/>
      <c r="AT313" s="174"/>
      <c r="AU313" s="174"/>
      <c r="AV313" s="180"/>
      <c r="AW313" s="194"/>
      <c r="AX313" s="195"/>
      <c r="AY313" s="184"/>
    </row>
    <row r="314" spans="1:51" ht="13.5" customHeight="1">
      <c r="A314" s="172"/>
      <c r="B314" s="194"/>
      <c r="C314" s="195"/>
      <c r="D314" s="175">
        <v>21</v>
      </c>
      <c r="E314" s="174"/>
      <c r="F314" s="174" t="s">
        <v>3</v>
      </c>
      <c r="G314" s="174"/>
      <c r="H314" s="174">
        <v>15</v>
      </c>
      <c r="I314" s="180"/>
      <c r="J314" s="194"/>
      <c r="K314" s="195"/>
      <c r="L314" s="184"/>
      <c r="N314" s="172"/>
      <c r="O314" s="194"/>
      <c r="P314" s="195"/>
      <c r="Q314" s="175">
        <v>21</v>
      </c>
      <c r="R314" s="174"/>
      <c r="S314" s="174" t="s">
        <v>3</v>
      </c>
      <c r="T314" s="174"/>
      <c r="U314" s="174">
        <v>15</v>
      </c>
      <c r="V314" s="180"/>
      <c r="W314" s="194"/>
      <c r="X314" s="195"/>
      <c r="Y314" s="184"/>
      <c r="AA314" s="172"/>
      <c r="AB314" s="194"/>
      <c r="AC314" s="195"/>
      <c r="AD314" s="175">
        <v>21</v>
      </c>
      <c r="AE314" s="174"/>
      <c r="AF314" s="174" t="s">
        <v>696</v>
      </c>
      <c r="AG314" s="174"/>
      <c r="AH314" s="174">
        <v>8</v>
      </c>
      <c r="AI314" s="180"/>
      <c r="AJ314" s="194"/>
      <c r="AK314" s="195"/>
      <c r="AL314" s="184"/>
      <c r="AN314" s="172"/>
      <c r="AO314" s="194"/>
      <c r="AP314" s="195"/>
      <c r="AQ314" s="175">
        <v>10</v>
      </c>
      <c r="AR314" s="174"/>
      <c r="AS314" s="174" t="s">
        <v>696</v>
      </c>
      <c r="AT314" s="174"/>
      <c r="AU314" s="174">
        <v>21</v>
      </c>
      <c r="AV314" s="180"/>
      <c r="AW314" s="194"/>
      <c r="AX314" s="195"/>
      <c r="AY314" s="184"/>
    </row>
    <row r="315" spans="1:51" ht="13.5" customHeight="1">
      <c r="A315" s="172" t="s">
        <v>471</v>
      </c>
      <c r="B315" s="194"/>
      <c r="C315" s="195"/>
      <c r="D315" s="175"/>
      <c r="E315" s="174"/>
      <c r="F315" s="174"/>
      <c r="G315" s="174"/>
      <c r="H315" s="174"/>
      <c r="I315" s="180"/>
      <c r="J315" s="194"/>
      <c r="K315" s="195"/>
      <c r="L315" s="184" t="s">
        <v>482</v>
      </c>
      <c r="N315" s="172" t="s">
        <v>425</v>
      </c>
      <c r="O315" s="194"/>
      <c r="P315" s="195"/>
      <c r="Q315" s="175"/>
      <c r="R315" s="174"/>
      <c r="S315" s="174"/>
      <c r="T315" s="174"/>
      <c r="U315" s="174"/>
      <c r="V315" s="180"/>
      <c r="W315" s="194"/>
      <c r="X315" s="195"/>
      <c r="Y315" s="184" t="s">
        <v>289</v>
      </c>
      <c r="AA315" s="172" t="s">
        <v>275</v>
      </c>
      <c r="AB315" s="194"/>
      <c r="AC315" s="195"/>
      <c r="AD315" s="175"/>
      <c r="AE315" s="174"/>
      <c r="AF315" s="174"/>
      <c r="AG315" s="174"/>
      <c r="AH315" s="174"/>
      <c r="AI315" s="180"/>
      <c r="AJ315" s="194"/>
      <c r="AK315" s="195"/>
      <c r="AL315" s="184" t="s">
        <v>748</v>
      </c>
      <c r="AN315" s="172" t="s">
        <v>393</v>
      </c>
      <c r="AO315" s="194"/>
      <c r="AP315" s="195"/>
      <c r="AQ315" s="175"/>
      <c r="AR315" s="174"/>
      <c r="AS315" s="174"/>
      <c r="AT315" s="174"/>
      <c r="AU315" s="174"/>
      <c r="AV315" s="180"/>
      <c r="AW315" s="194"/>
      <c r="AX315" s="195"/>
      <c r="AY315" s="184" t="s">
        <v>85</v>
      </c>
    </row>
    <row r="316" spans="1:51" ht="13.5" customHeight="1">
      <c r="A316" s="172"/>
      <c r="B316" s="194"/>
      <c r="C316" s="195"/>
      <c r="D316" s="175"/>
      <c r="E316" s="174"/>
      <c r="F316" s="174" t="s">
        <v>3</v>
      </c>
      <c r="G316" s="174"/>
      <c r="H316" s="174"/>
      <c r="I316" s="180"/>
      <c r="J316" s="194"/>
      <c r="K316" s="195"/>
      <c r="L316" s="184"/>
      <c r="N316" s="172"/>
      <c r="O316" s="194"/>
      <c r="P316" s="195"/>
      <c r="Q316" s="175"/>
      <c r="R316" s="174"/>
      <c r="S316" s="174" t="s">
        <v>3</v>
      </c>
      <c r="T316" s="174"/>
      <c r="U316" s="174"/>
      <c r="V316" s="180"/>
      <c r="W316" s="194"/>
      <c r="X316" s="195"/>
      <c r="Y316" s="184"/>
      <c r="AA316" s="172"/>
      <c r="AB316" s="194"/>
      <c r="AC316" s="195"/>
      <c r="AD316" s="175"/>
      <c r="AE316" s="174"/>
      <c r="AF316" s="174" t="s">
        <v>696</v>
      </c>
      <c r="AG316" s="174"/>
      <c r="AH316" s="174"/>
      <c r="AI316" s="180"/>
      <c r="AJ316" s="194"/>
      <c r="AK316" s="195"/>
      <c r="AL316" s="184"/>
      <c r="AN316" s="172"/>
      <c r="AO316" s="194"/>
      <c r="AP316" s="195"/>
      <c r="AQ316" s="175"/>
      <c r="AR316" s="174"/>
      <c r="AS316" s="174" t="s">
        <v>696</v>
      </c>
      <c r="AT316" s="174"/>
      <c r="AU316" s="174"/>
      <c r="AV316" s="180"/>
      <c r="AW316" s="194"/>
      <c r="AX316" s="195"/>
      <c r="AY316" s="184"/>
    </row>
    <row r="317" spans="1:51" ht="13.5" customHeight="1">
      <c r="A317" s="173"/>
      <c r="B317" s="196"/>
      <c r="C317" s="197"/>
      <c r="D317" s="183"/>
      <c r="E317" s="181"/>
      <c r="F317" s="181"/>
      <c r="G317" s="181"/>
      <c r="H317" s="181"/>
      <c r="I317" s="182"/>
      <c r="J317" s="196"/>
      <c r="K317" s="197"/>
      <c r="L317" s="185"/>
      <c r="N317" s="173"/>
      <c r="O317" s="196"/>
      <c r="P317" s="197"/>
      <c r="Q317" s="183"/>
      <c r="R317" s="181"/>
      <c r="S317" s="181"/>
      <c r="T317" s="181"/>
      <c r="U317" s="181"/>
      <c r="V317" s="182"/>
      <c r="W317" s="196"/>
      <c r="X317" s="197"/>
      <c r="Y317" s="185"/>
      <c r="AA317" s="173"/>
      <c r="AB317" s="196"/>
      <c r="AC317" s="197"/>
      <c r="AD317" s="183"/>
      <c r="AE317" s="181"/>
      <c r="AF317" s="181"/>
      <c r="AG317" s="181"/>
      <c r="AH317" s="181"/>
      <c r="AI317" s="182"/>
      <c r="AJ317" s="196"/>
      <c r="AK317" s="197"/>
      <c r="AL317" s="185"/>
      <c r="AN317" s="173"/>
      <c r="AO317" s="196"/>
      <c r="AP317" s="197"/>
      <c r="AQ317" s="183"/>
      <c r="AR317" s="181"/>
      <c r="AS317" s="181"/>
      <c r="AT317" s="181"/>
      <c r="AU317" s="181"/>
      <c r="AV317" s="182"/>
      <c r="AW317" s="196"/>
      <c r="AX317" s="197"/>
      <c r="AY317" s="185"/>
    </row>
    <row r="318" spans="1:51" ht="14.25">
      <c r="A318" s="176" t="s">
        <v>2</v>
      </c>
      <c r="B318" s="177" t="s">
        <v>2</v>
      </c>
      <c r="C318" s="177"/>
      <c r="D318" s="177"/>
      <c r="E318" s="177"/>
      <c r="F318" s="177"/>
      <c r="G318" s="177"/>
      <c r="H318" s="177"/>
      <c r="I318" s="177"/>
      <c r="J318" s="177"/>
      <c r="K318" s="177"/>
      <c r="L318" s="178"/>
      <c r="N318" s="176" t="s">
        <v>2</v>
      </c>
      <c r="O318" s="177" t="s">
        <v>2</v>
      </c>
      <c r="P318" s="177"/>
      <c r="Q318" s="177"/>
      <c r="R318" s="177"/>
      <c r="S318" s="177"/>
      <c r="T318" s="177"/>
      <c r="U318" s="177"/>
      <c r="V318" s="177"/>
      <c r="W318" s="177"/>
      <c r="X318" s="177"/>
      <c r="Y318" s="178"/>
      <c r="AA318" s="176" t="s">
        <v>706</v>
      </c>
      <c r="AB318" s="177" t="s">
        <v>706</v>
      </c>
      <c r="AC318" s="177"/>
      <c r="AD318" s="177"/>
      <c r="AE318" s="177"/>
      <c r="AF318" s="177"/>
      <c r="AG318" s="177"/>
      <c r="AH318" s="177"/>
      <c r="AI318" s="177"/>
      <c r="AJ318" s="177"/>
      <c r="AK318" s="177"/>
      <c r="AL318" s="178"/>
      <c r="AN318" s="176" t="s">
        <v>706</v>
      </c>
      <c r="AO318" s="177" t="s">
        <v>706</v>
      </c>
      <c r="AP318" s="177"/>
      <c r="AQ318" s="177"/>
      <c r="AR318" s="177"/>
      <c r="AS318" s="177"/>
      <c r="AT318" s="177"/>
      <c r="AU318" s="177"/>
      <c r="AV318" s="177"/>
      <c r="AW318" s="177"/>
      <c r="AX318" s="177"/>
      <c r="AY318" s="178"/>
    </row>
    <row r="319" spans="1:51" ht="13.5" customHeight="1">
      <c r="A319" s="176" t="s">
        <v>474</v>
      </c>
      <c r="B319" s="192">
        <f>IF(D319&gt;H319,1,0)+IF(D321&gt;H321,1,0)+IF(D323&gt;H323,1,0)</f>
        <v>2</v>
      </c>
      <c r="C319" s="193"/>
      <c r="D319" s="198">
        <v>21</v>
      </c>
      <c r="E319" s="199"/>
      <c r="F319" s="199" t="s">
        <v>3</v>
      </c>
      <c r="G319" s="199"/>
      <c r="H319" s="199">
        <v>14</v>
      </c>
      <c r="I319" s="202"/>
      <c r="J319" s="192">
        <f>IF(D319&lt;H319,1,0)+IF(D321&lt;H321,1,0)+IF(D323&lt;H323,1,0)</f>
        <v>0</v>
      </c>
      <c r="K319" s="193"/>
      <c r="L319" s="191" t="s">
        <v>478</v>
      </c>
      <c r="N319" s="176" t="s">
        <v>421</v>
      </c>
      <c r="O319" s="192">
        <f>IF(Q319&gt;U319,1,0)+IF(Q321&gt;U321,1,0)+IF(Q323&gt;U323,1,0)</f>
        <v>2</v>
      </c>
      <c r="P319" s="193"/>
      <c r="Q319" s="198">
        <v>21</v>
      </c>
      <c r="R319" s="199"/>
      <c r="S319" s="199" t="s">
        <v>3</v>
      </c>
      <c r="T319" s="199"/>
      <c r="U319" s="199">
        <v>14</v>
      </c>
      <c r="V319" s="202"/>
      <c r="W319" s="192">
        <f>IF(Q319&lt;U319,1,0)+IF(Q321&lt;U321,1,0)+IF(Q323&lt;U323,1,0)</f>
        <v>0</v>
      </c>
      <c r="X319" s="193"/>
      <c r="Y319" s="191" t="s">
        <v>291</v>
      </c>
      <c r="AA319" s="176" t="s">
        <v>270</v>
      </c>
      <c r="AB319" s="192">
        <f>IF(AD319&gt;AH319,1,0)+IF(AD321&gt;AH321,1,0)+IF(AD323&gt;AH323,1,0)</f>
        <v>2</v>
      </c>
      <c r="AC319" s="193"/>
      <c r="AD319" s="198">
        <v>17</v>
      </c>
      <c r="AE319" s="199"/>
      <c r="AF319" s="199" t="s">
        <v>696</v>
      </c>
      <c r="AG319" s="199"/>
      <c r="AH319" s="199">
        <v>21</v>
      </c>
      <c r="AI319" s="202"/>
      <c r="AJ319" s="192">
        <f>IF(AD319&lt;AH319,1,0)+IF(AD321&lt;AH321,1,0)+IF(AD323&lt;AH323,1,0)</f>
        <v>1</v>
      </c>
      <c r="AK319" s="193"/>
      <c r="AL319" s="191" t="s">
        <v>746</v>
      </c>
      <c r="AN319" s="176" t="s">
        <v>397</v>
      </c>
      <c r="AO319" s="192">
        <f>IF(AQ319&gt;AU319,1,0)+IF(AQ321&gt;AU321,1,0)+IF(AQ323&gt;AU323,1,0)</f>
        <v>0</v>
      </c>
      <c r="AP319" s="193"/>
      <c r="AQ319" s="198"/>
      <c r="AR319" s="199"/>
      <c r="AS319" s="199" t="s">
        <v>696</v>
      </c>
      <c r="AT319" s="199"/>
      <c r="AU319" s="199"/>
      <c r="AV319" s="202"/>
      <c r="AW319" s="192">
        <f>IF(AQ319&lt;AU319,1,0)+IF(AQ321&lt;AU321,1,0)+IF(AQ323&lt;AU323,1,0)</f>
        <v>0</v>
      </c>
      <c r="AX319" s="193"/>
      <c r="AY319" s="191" t="s">
        <v>83</v>
      </c>
    </row>
    <row r="320" spans="1:51" ht="13.5" customHeight="1">
      <c r="A320" s="172"/>
      <c r="B320" s="194"/>
      <c r="C320" s="195"/>
      <c r="D320" s="175"/>
      <c r="E320" s="174"/>
      <c r="F320" s="174"/>
      <c r="G320" s="174"/>
      <c r="H320" s="174"/>
      <c r="I320" s="180"/>
      <c r="J320" s="194"/>
      <c r="K320" s="195"/>
      <c r="L320" s="184"/>
      <c r="N320" s="172"/>
      <c r="O320" s="194"/>
      <c r="P320" s="195"/>
      <c r="Q320" s="175"/>
      <c r="R320" s="174"/>
      <c r="S320" s="174"/>
      <c r="T320" s="174"/>
      <c r="U320" s="174"/>
      <c r="V320" s="180"/>
      <c r="W320" s="194"/>
      <c r="X320" s="195"/>
      <c r="Y320" s="184"/>
      <c r="AA320" s="172"/>
      <c r="AB320" s="194"/>
      <c r="AC320" s="195"/>
      <c r="AD320" s="175"/>
      <c r="AE320" s="174"/>
      <c r="AF320" s="174"/>
      <c r="AG320" s="174"/>
      <c r="AH320" s="174"/>
      <c r="AI320" s="180"/>
      <c r="AJ320" s="194"/>
      <c r="AK320" s="195"/>
      <c r="AL320" s="184"/>
      <c r="AN320" s="172"/>
      <c r="AO320" s="194"/>
      <c r="AP320" s="195"/>
      <c r="AQ320" s="175"/>
      <c r="AR320" s="174"/>
      <c r="AS320" s="174"/>
      <c r="AT320" s="174"/>
      <c r="AU320" s="174"/>
      <c r="AV320" s="180"/>
      <c r="AW320" s="194"/>
      <c r="AX320" s="195"/>
      <c r="AY320" s="184"/>
    </row>
    <row r="321" spans="1:51" ht="13.5" customHeight="1">
      <c r="A321" s="172"/>
      <c r="B321" s="194"/>
      <c r="C321" s="195"/>
      <c r="D321" s="175">
        <v>23</v>
      </c>
      <c r="E321" s="174"/>
      <c r="F321" s="174" t="s">
        <v>3</v>
      </c>
      <c r="G321" s="174"/>
      <c r="H321" s="174">
        <v>21</v>
      </c>
      <c r="I321" s="180"/>
      <c r="J321" s="194"/>
      <c r="K321" s="195"/>
      <c r="L321" s="184"/>
      <c r="N321" s="172"/>
      <c r="O321" s="194"/>
      <c r="P321" s="195"/>
      <c r="Q321" s="175">
        <v>23</v>
      </c>
      <c r="R321" s="174"/>
      <c r="S321" s="174" t="s">
        <v>3</v>
      </c>
      <c r="T321" s="174"/>
      <c r="U321" s="174">
        <v>21</v>
      </c>
      <c r="V321" s="180"/>
      <c r="W321" s="194"/>
      <c r="X321" s="195"/>
      <c r="Y321" s="184"/>
      <c r="AA321" s="172"/>
      <c r="AB321" s="194"/>
      <c r="AC321" s="195"/>
      <c r="AD321" s="175">
        <v>23</v>
      </c>
      <c r="AE321" s="174"/>
      <c r="AF321" s="174" t="s">
        <v>696</v>
      </c>
      <c r="AG321" s="174"/>
      <c r="AH321" s="174">
        <v>21</v>
      </c>
      <c r="AI321" s="180"/>
      <c r="AJ321" s="194"/>
      <c r="AK321" s="195"/>
      <c r="AL321" s="184"/>
      <c r="AN321" s="172"/>
      <c r="AO321" s="194"/>
      <c r="AP321" s="195"/>
      <c r="AQ321" s="175"/>
      <c r="AR321" s="174"/>
      <c r="AS321" s="174" t="s">
        <v>696</v>
      </c>
      <c r="AT321" s="174"/>
      <c r="AU321" s="174"/>
      <c r="AV321" s="180"/>
      <c r="AW321" s="194"/>
      <c r="AX321" s="195"/>
      <c r="AY321" s="184"/>
    </row>
    <row r="322" spans="1:51" ht="13.5" customHeight="1">
      <c r="A322" s="172" t="s">
        <v>472</v>
      </c>
      <c r="B322" s="194"/>
      <c r="C322" s="195"/>
      <c r="D322" s="175"/>
      <c r="E322" s="174"/>
      <c r="F322" s="174"/>
      <c r="G322" s="174"/>
      <c r="H322" s="174"/>
      <c r="I322" s="180"/>
      <c r="J322" s="194"/>
      <c r="K322" s="195"/>
      <c r="L322" s="184" t="s">
        <v>477</v>
      </c>
      <c r="N322" s="172" t="s">
        <v>426</v>
      </c>
      <c r="O322" s="194"/>
      <c r="P322" s="195"/>
      <c r="Q322" s="175"/>
      <c r="R322" s="174"/>
      <c r="S322" s="174"/>
      <c r="T322" s="174"/>
      <c r="U322" s="174"/>
      <c r="V322" s="180"/>
      <c r="W322" s="194"/>
      <c r="X322" s="195"/>
      <c r="Y322" s="184" t="s">
        <v>290</v>
      </c>
      <c r="AA322" s="172" t="s">
        <v>271</v>
      </c>
      <c r="AB322" s="194"/>
      <c r="AC322" s="195"/>
      <c r="AD322" s="175"/>
      <c r="AE322" s="174"/>
      <c r="AF322" s="174"/>
      <c r="AG322" s="174"/>
      <c r="AH322" s="174"/>
      <c r="AI322" s="180"/>
      <c r="AJ322" s="194"/>
      <c r="AK322" s="195"/>
      <c r="AL322" s="184" t="s">
        <v>744</v>
      </c>
      <c r="AN322" s="172" t="s">
        <v>396</v>
      </c>
      <c r="AO322" s="194"/>
      <c r="AP322" s="195"/>
      <c r="AQ322" s="175"/>
      <c r="AR322" s="174"/>
      <c r="AS322" s="174"/>
      <c r="AT322" s="174"/>
      <c r="AU322" s="174"/>
      <c r="AV322" s="180"/>
      <c r="AW322" s="194"/>
      <c r="AX322" s="195"/>
      <c r="AY322" s="184" t="s">
        <v>87</v>
      </c>
    </row>
    <row r="323" spans="1:51" ht="13.5" customHeight="1">
      <c r="A323" s="172"/>
      <c r="B323" s="194"/>
      <c r="C323" s="195"/>
      <c r="D323" s="175"/>
      <c r="E323" s="174"/>
      <c r="F323" s="174" t="s">
        <v>3</v>
      </c>
      <c r="G323" s="174"/>
      <c r="H323" s="174"/>
      <c r="I323" s="180"/>
      <c r="J323" s="194"/>
      <c r="K323" s="195"/>
      <c r="L323" s="184"/>
      <c r="N323" s="172"/>
      <c r="O323" s="194"/>
      <c r="P323" s="195"/>
      <c r="Q323" s="175"/>
      <c r="R323" s="174"/>
      <c r="S323" s="174" t="s">
        <v>3</v>
      </c>
      <c r="T323" s="174"/>
      <c r="U323" s="174"/>
      <c r="V323" s="180"/>
      <c r="W323" s="194"/>
      <c r="X323" s="195"/>
      <c r="Y323" s="184"/>
      <c r="AA323" s="172"/>
      <c r="AB323" s="194"/>
      <c r="AC323" s="195"/>
      <c r="AD323" s="175">
        <v>22</v>
      </c>
      <c r="AE323" s="174"/>
      <c r="AF323" s="174" t="s">
        <v>696</v>
      </c>
      <c r="AG323" s="174"/>
      <c r="AH323" s="174">
        <v>20</v>
      </c>
      <c r="AI323" s="180"/>
      <c r="AJ323" s="194"/>
      <c r="AK323" s="195"/>
      <c r="AL323" s="184"/>
      <c r="AN323" s="172"/>
      <c r="AO323" s="194"/>
      <c r="AP323" s="195"/>
      <c r="AQ323" s="175"/>
      <c r="AR323" s="174"/>
      <c r="AS323" s="174" t="s">
        <v>696</v>
      </c>
      <c r="AT323" s="174"/>
      <c r="AU323" s="174"/>
      <c r="AV323" s="180"/>
      <c r="AW323" s="194"/>
      <c r="AX323" s="195"/>
      <c r="AY323" s="184"/>
    </row>
    <row r="324" spans="1:51" ht="14.25" customHeight="1" thickBot="1">
      <c r="A324" s="190"/>
      <c r="B324" s="200"/>
      <c r="C324" s="201"/>
      <c r="D324" s="188"/>
      <c r="E324" s="186"/>
      <c r="F324" s="186"/>
      <c r="G324" s="186"/>
      <c r="H324" s="186"/>
      <c r="I324" s="187"/>
      <c r="J324" s="200"/>
      <c r="K324" s="201"/>
      <c r="L324" s="189"/>
      <c r="N324" s="190"/>
      <c r="O324" s="200"/>
      <c r="P324" s="201"/>
      <c r="Q324" s="188"/>
      <c r="R324" s="186"/>
      <c r="S324" s="186"/>
      <c r="T324" s="186"/>
      <c r="U324" s="186"/>
      <c r="V324" s="187"/>
      <c r="W324" s="200"/>
      <c r="X324" s="201"/>
      <c r="Y324" s="189"/>
      <c r="AA324" s="190"/>
      <c r="AB324" s="200"/>
      <c r="AC324" s="201"/>
      <c r="AD324" s="188"/>
      <c r="AE324" s="186"/>
      <c r="AF324" s="186"/>
      <c r="AG324" s="186"/>
      <c r="AH324" s="186"/>
      <c r="AI324" s="187"/>
      <c r="AJ324" s="200"/>
      <c r="AK324" s="201"/>
      <c r="AL324" s="189"/>
      <c r="AN324" s="190"/>
      <c r="AO324" s="200"/>
      <c r="AP324" s="201"/>
      <c r="AQ324" s="188"/>
      <c r="AR324" s="186"/>
      <c r="AS324" s="186"/>
      <c r="AT324" s="186"/>
      <c r="AU324" s="186"/>
      <c r="AV324" s="187"/>
      <c r="AW324" s="200"/>
      <c r="AX324" s="201"/>
      <c r="AY324" s="189"/>
    </row>
    <row r="325" spans="1:40" ht="13.5" customHeight="1">
      <c r="A325" s="9"/>
      <c r="N325" s="9"/>
      <c r="AA325" s="9"/>
      <c r="AN325" s="9"/>
    </row>
    <row r="326" spans="1:51" ht="15" thickBot="1">
      <c r="A326" s="179" t="str">
        <f>"1部　試合番号"&amp;ROUNDUP(ROW()/25,0)&amp;"　決勝戦"</f>
        <v>1部　試合番号14　決勝戦</v>
      </c>
      <c r="B326" s="179"/>
      <c r="C326" s="179"/>
      <c r="D326" s="179"/>
      <c r="E326" s="179"/>
      <c r="F326" s="179"/>
      <c r="G326" s="179"/>
      <c r="H326" s="179"/>
      <c r="I326" s="179"/>
      <c r="J326" s="179"/>
      <c r="K326" s="179"/>
      <c r="L326" s="179"/>
      <c r="N326" s="179" t="str">
        <f>"２部　試合番号"&amp;ROUNDUP(ROW()/25,0)</f>
        <v>２部　試合番号14</v>
      </c>
      <c r="O326" s="179"/>
      <c r="P326" s="179"/>
      <c r="Q326" s="179"/>
      <c r="R326" s="179"/>
      <c r="S326" s="179"/>
      <c r="T326" s="179"/>
      <c r="U326" s="179"/>
      <c r="V326" s="179"/>
      <c r="W326" s="179"/>
      <c r="X326" s="179"/>
      <c r="Y326" s="179"/>
      <c r="AA326" s="179" t="str">
        <f>"３部　試合番号"&amp;ROUNDUP(ROW()/25,0)</f>
        <v>３部　試合番号14</v>
      </c>
      <c r="AB326" s="179"/>
      <c r="AC326" s="179"/>
      <c r="AD326" s="179"/>
      <c r="AE326" s="179"/>
      <c r="AF326" s="179"/>
      <c r="AG326" s="179"/>
      <c r="AH326" s="179"/>
      <c r="AI326" s="179"/>
      <c r="AJ326" s="179"/>
      <c r="AK326" s="179"/>
      <c r="AL326" s="179"/>
      <c r="AN326" s="179" t="str">
        <f>"４部　試合番号"&amp;ROUNDUP(ROW()/25,0)</f>
        <v>４部　試合番号14</v>
      </c>
      <c r="AO326" s="179"/>
      <c r="AP326" s="179"/>
      <c r="AQ326" s="179"/>
      <c r="AR326" s="179"/>
      <c r="AS326" s="179"/>
      <c r="AT326" s="179"/>
      <c r="AU326" s="179"/>
      <c r="AV326" s="179"/>
      <c r="AW326" s="179"/>
      <c r="AX326" s="179"/>
      <c r="AY326" s="179"/>
    </row>
    <row r="327" spans="1:51" ht="14.25" customHeight="1">
      <c r="A327" s="83" t="s">
        <v>585</v>
      </c>
      <c r="B327" s="203">
        <f>IF(B330&gt;J330,1)+IF(B337&gt;J337,1)+IF(B344&gt;J344,1)</f>
        <v>2</v>
      </c>
      <c r="C327" s="204"/>
      <c r="D327" s="204"/>
      <c r="E327" s="204"/>
      <c r="F327" s="204" t="s">
        <v>3</v>
      </c>
      <c r="G327" s="204"/>
      <c r="H327" s="204">
        <f>IF(B330&lt;J330,1)+IF(B337&lt;J337,1)+IF(B344&lt;J344,1)</f>
        <v>1</v>
      </c>
      <c r="I327" s="204"/>
      <c r="J327" s="204"/>
      <c r="K327" s="207"/>
      <c r="L327" s="84" t="s">
        <v>469</v>
      </c>
      <c r="N327" s="83" t="s">
        <v>412</v>
      </c>
      <c r="O327" s="203">
        <f>IF(O330&gt;W330,1)+IF(O337&gt;W337,1)+IF(O344&gt;W344,1)</f>
        <v>1</v>
      </c>
      <c r="P327" s="204"/>
      <c r="Q327" s="204"/>
      <c r="R327" s="204"/>
      <c r="S327" s="204" t="s">
        <v>3</v>
      </c>
      <c r="T327" s="204"/>
      <c r="U327" s="204">
        <f>IF(O330&lt;W330,1)+IF(O337&lt;W337,1)+IF(O344&lt;W344,1)</f>
        <v>2</v>
      </c>
      <c r="V327" s="204"/>
      <c r="W327" s="204"/>
      <c r="X327" s="207"/>
      <c r="Y327" s="84" t="s">
        <v>540</v>
      </c>
      <c r="AA327" s="83" t="s">
        <v>769</v>
      </c>
      <c r="AB327" s="203">
        <f>IF(AB330&gt;AJ330,1)+IF(AB337&gt;AJ337,1)+IF(AB344&gt;AJ344,1)</f>
        <v>2</v>
      </c>
      <c r="AC327" s="204"/>
      <c r="AD327" s="204"/>
      <c r="AE327" s="204"/>
      <c r="AF327" s="204" t="s">
        <v>696</v>
      </c>
      <c r="AG327" s="204"/>
      <c r="AH327" s="204">
        <f>IF(AB330&lt;AJ330,1)+IF(AB337&lt;AJ337,1)+IF(AB344&lt;AJ344,1)</f>
        <v>1</v>
      </c>
      <c r="AI327" s="204"/>
      <c r="AJ327" s="204"/>
      <c r="AK327" s="207"/>
      <c r="AL327" s="84" t="s">
        <v>770</v>
      </c>
      <c r="AN327" s="83" t="s">
        <v>209</v>
      </c>
      <c r="AO327" s="203">
        <f>IF(AO330&gt;AW330,1)+IF(AO337&gt;AW337,1)+IF(AO344&gt;AW344,1)</f>
        <v>2</v>
      </c>
      <c r="AP327" s="204"/>
      <c r="AQ327" s="204"/>
      <c r="AR327" s="204"/>
      <c r="AS327" s="204" t="s">
        <v>696</v>
      </c>
      <c r="AT327" s="204"/>
      <c r="AU327" s="204">
        <f>IF(AO330&lt;AW330,1)+IF(AO337&lt;AW337,1)+IF(AO344&lt;AW344,1)</f>
        <v>0</v>
      </c>
      <c r="AV327" s="204"/>
      <c r="AW327" s="204"/>
      <c r="AX327" s="207"/>
      <c r="AY327" s="84" t="s">
        <v>711</v>
      </c>
    </row>
    <row r="328" spans="1:51" ht="14.25" customHeight="1">
      <c r="A328" s="85" t="s">
        <v>231</v>
      </c>
      <c r="B328" s="205"/>
      <c r="C328" s="206"/>
      <c r="D328" s="206"/>
      <c r="E328" s="206"/>
      <c r="F328" s="206"/>
      <c r="G328" s="206"/>
      <c r="H328" s="206"/>
      <c r="I328" s="206"/>
      <c r="J328" s="206"/>
      <c r="K328" s="208"/>
      <c r="L328" s="86" t="s">
        <v>239</v>
      </c>
      <c r="N328" s="85" t="s">
        <v>239</v>
      </c>
      <c r="O328" s="205"/>
      <c r="P328" s="206"/>
      <c r="Q328" s="206"/>
      <c r="R328" s="206"/>
      <c r="S328" s="206"/>
      <c r="T328" s="206"/>
      <c r="U328" s="206"/>
      <c r="V328" s="206"/>
      <c r="W328" s="206"/>
      <c r="X328" s="208"/>
      <c r="Y328" s="86" t="s">
        <v>231</v>
      </c>
      <c r="AA328" s="85" t="s">
        <v>771</v>
      </c>
      <c r="AB328" s="205"/>
      <c r="AC328" s="206"/>
      <c r="AD328" s="206"/>
      <c r="AE328" s="206"/>
      <c r="AF328" s="206"/>
      <c r="AG328" s="206"/>
      <c r="AH328" s="206"/>
      <c r="AI328" s="206"/>
      <c r="AJ328" s="206"/>
      <c r="AK328" s="208"/>
      <c r="AL328" s="86" t="s">
        <v>686</v>
      </c>
      <c r="AN328" s="85" t="s">
        <v>231</v>
      </c>
      <c r="AO328" s="205"/>
      <c r="AP328" s="206"/>
      <c r="AQ328" s="206"/>
      <c r="AR328" s="206"/>
      <c r="AS328" s="206"/>
      <c r="AT328" s="206"/>
      <c r="AU328" s="206"/>
      <c r="AV328" s="206"/>
      <c r="AW328" s="206"/>
      <c r="AX328" s="208"/>
      <c r="AY328" s="86" t="s">
        <v>239</v>
      </c>
    </row>
    <row r="329" spans="1:51" ht="14.25" customHeight="1">
      <c r="A329" s="176" t="s">
        <v>0</v>
      </c>
      <c r="B329" s="177"/>
      <c r="C329" s="177"/>
      <c r="D329" s="177"/>
      <c r="E329" s="177"/>
      <c r="F329" s="177"/>
      <c r="G329" s="177"/>
      <c r="H329" s="177"/>
      <c r="I329" s="177"/>
      <c r="J329" s="177"/>
      <c r="K329" s="177"/>
      <c r="L329" s="178"/>
      <c r="N329" s="176" t="s">
        <v>0</v>
      </c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8"/>
      <c r="AA329" s="176" t="s">
        <v>695</v>
      </c>
      <c r="AB329" s="177"/>
      <c r="AC329" s="177"/>
      <c r="AD329" s="177"/>
      <c r="AE329" s="177"/>
      <c r="AF329" s="177"/>
      <c r="AG329" s="177"/>
      <c r="AH329" s="177"/>
      <c r="AI329" s="177"/>
      <c r="AJ329" s="177"/>
      <c r="AK329" s="177"/>
      <c r="AL329" s="178"/>
      <c r="AN329" s="176" t="s">
        <v>695</v>
      </c>
      <c r="AO329" s="177"/>
      <c r="AP329" s="177"/>
      <c r="AQ329" s="177"/>
      <c r="AR329" s="177"/>
      <c r="AS329" s="177"/>
      <c r="AT329" s="177"/>
      <c r="AU329" s="177"/>
      <c r="AV329" s="177"/>
      <c r="AW329" s="177"/>
      <c r="AX329" s="177"/>
      <c r="AY329" s="178"/>
    </row>
    <row r="330" spans="1:51" ht="13.5" customHeight="1">
      <c r="A330" s="176" t="s">
        <v>588</v>
      </c>
      <c r="B330" s="192">
        <f>IF(D330&gt;H330,1,0)+IF(D332&gt;H332,1,0)+IF(D334&gt;H334,1,0)</f>
        <v>0</v>
      </c>
      <c r="C330" s="193"/>
      <c r="D330" s="198">
        <v>14</v>
      </c>
      <c r="E330" s="199"/>
      <c r="F330" s="199" t="s">
        <v>3</v>
      </c>
      <c r="G330" s="199"/>
      <c r="H330" s="199">
        <v>21</v>
      </c>
      <c r="I330" s="202"/>
      <c r="J330" s="192">
        <f>IF(D330&lt;H330,1,0)+IF(D332&lt;H332,1,0)+IF(D334&lt;H334,1,0)</f>
        <v>2</v>
      </c>
      <c r="K330" s="193"/>
      <c r="L330" s="191" t="s">
        <v>470</v>
      </c>
      <c r="N330" s="176" t="s">
        <v>72</v>
      </c>
      <c r="O330" s="192">
        <f>IF(Q330&gt;U330,1,0)+IF(Q332&gt;U332,1,0)+IF(Q334&gt;U334,1,0)</f>
        <v>2</v>
      </c>
      <c r="P330" s="193"/>
      <c r="Q330" s="198">
        <v>21</v>
      </c>
      <c r="R330" s="199"/>
      <c r="S330" s="199" t="s">
        <v>3</v>
      </c>
      <c r="T330" s="199"/>
      <c r="U330" s="199">
        <v>16</v>
      </c>
      <c r="V330" s="202"/>
      <c r="W330" s="192">
        <f>IF(Q330&lt;U330,1,0)+IF(Q332&lt;U332,1,0)+IF(Q334&lt;U334,1,0)</f>
        <v>0</v>
      </c>
      <c r="X330" s="193"/>
      <c r="Y330" s="191" t="s">
        <v>541</v>
      </c>
      <c r="AA330" s="176" t="s">
        <v>772</v>
      </c>
      <c r="AB330" s="192">
        <f>IF(AD330&gt;AH330,1,0)+IF(AD332&gt;AH332,1,0)+IF(AD334&gt;AH334,1,0)</f>
        <v>0</v>
      </c>
      <c r="AC330" s="193"/>
      <c r="AD330" s="198">
        <v>19</v>
      </c>
      <c r="AE330" s="199"/>
      <c r="AF330" s="199" t="s">
        <v>696</v>
      </c>
      <c r="AG330" s="199"/>
      <c r="AH330" s="199">
        <v>21</v>
      </c>
      <c r="AI330" s="202"/>
      <c r="AJ330" s="192">
        <f>IF(AD330&lt;AH330,1,0)+IF(AD332&lt;AH332,1,0)+IF(AD334&lt;AH334,1,0)</f>
        <v>2</v>
      </c>
      <c r="AK330" s="193"/>
      <c r="AL330" s="191" t="s">
        <v>773</v>
      </c>
      <c r="AN330" s="176" t="s">
        <v>235</v>
      </c>
      <c r="AO330" s="192">
        <f>IF(AQ330&gt;AU330,1,0)+IF(AQ332&gt;AU332,1,0)+IF(AQ334&gt;AU334,1,0)</f>
        <v>2</v>
      </c>
      <c r="AP330" s="193"/>
      <c r="AQ330" s="198">
        <v>22</v>
      </c>
      <c r="AR330" s="199"/>
      <c r="AS330" s="199" t="s">
        <v>696</v>
      </c>
      <c r="AT330" s="199"/>
      <c r="AU330" s="199">
        <v>20</v>
      </c>
      <c r="AV330" s="202"/>
      <c r="AW330" s="192">
        <f>IF(AQ330&lt;AU330,1,0)+IF(AQ332&lt;AU332,1,0)+IF(AQ334&lt;AU334,1,0)</f>
        <v>0</v>
      </c>
      <c r="AX330" s="193"/>
      <c r="AY330" s="191" t="s">
        <v>84</v>
      </c>
    </row>
    <row r="331" spans="1:51" ht="13.5" customHeight="1">
      <c r="A331" s="172"/>
      <c r="B331" s="194"/>
      <c r="C331" s="195"/>
      <c r="D331" s="175"/>
      <c r="E331" s="174"/>
      <c r="F331" s="174"/>
      <c r="G331" s="174"/>
      <c r="H331" s="174"/>
      <c r="I331" s="180"/>
      <c r="J331" s="194"/>
      <c r="K331" s="195"/>
      <c r="L331" s="184"/>
      <c r="N331" s="172"/>
      <c r="O331" s="194"/>
      <c r="P331" s="195"/>
      <c r="Q331" s="175"/>
      <c r="R331" s="174"/>
      <c r="S331" s="174"/>
      <c r="T331" s="174"/>
      <c r="U331" s="174"/>
      <c r="V331" s="180"/>
      <c r="W331" s="194"/>
      <c r="X331" s="195"/>
      <c r="Y331" s="184"/>
      <c r="AA331" s="172"/>
      <c r="AB331" s="194"/>
      <c r="AC331" s="195"/>
      <c r="AD331" s="175"/>
      <c r="AE331" s="174"/>
      <c r="AF331" s="174"/>
      <c r="AG331" s="174"/>
      <c r="AH331" s="174"/>
      <c r="AI331" s="180"/>
      <c r="AJ331" s="194"/>
      <c r="AK331" s="195"/>
      <c r="AL331" s="184"/>
      <c r="AN331" s="172"/>
      <c r="AO331" s="194"/>
      <c r="AP331" s="195"/>
      <c r="AQ331" s="175"/>
      <c r="AR331" s="174"/>
      <c r="AS331" s="174"/>
      <c r="AT331" s="174"/>
      <c r="AU331" s="174"/>
      <c r="AV331" s="180"/>
      <c r="AW331" s="194"/>
      <c r="AX331" s="195"/>
      <c r="AY331" s="184"/>
    </row>
    <row r="332" spans="1:51" ht="13.5" customHeight="1">
      <c r="A332" s="172"/>
      <c r="B332" s="194"/>
      <c r="C332" s="195"/>
      <c r="D332" s="175">
        <v>16</v>
      </c>
      <c r="E332" s="174"/>
      <c r="F332" s="174" t="s">
        <v>3</v>
      </c>
      <c r="G332" s="174"/>
      <c r="H332" s="174">
        <v>21</v>
      </c>
      <c r="I332" s="180"/>
      <c r="J332" s="194"/>
      <c r="K332" s="195"/>
      <c r="L332" s="184"/>
      <c r="N332" s="172"/>
      <c r="O332" s="194"/>
      <c r="P332" s="195"/>
      <c r="Q332" s="175">
        <v>21</v>
      </c>
      <c r="R332" s="174"/>
      <c r="S332" s="174" t="s">
        <v>3</v>
      </c>
      <c r="T332" s="174"/>
      <c r="U332" s="174">
        <v>18</v>
      </c>
      <c r="V332" s="180"/>
      <c r="W332" s="194"/>
      <c r="X332" s="195"/>
      <c r="Y332" s="184"/>
      <c r="AA332" s="172"/>
      <c r="AB332" s="194"/>
      <c r="AC332" s="195"/>
      <c r="AD332" s="175">
        <v>16</v>
      </c>
      <c r="AE332" s="174"/>
      <c r="AF332" s="174" t="s">
        <v>696</v>
      </c>
      <c r="AG332" s="174"/>
      <c r="AH332" s="174">
        <v>21</v>
      </c>
      <c r="AI332" s="180"/>
      <c r="AJ332" s="194"/>
      <c r="AK332" s="195"/>
      <c r="AL332" s="184"/>
      <c r="AN332" s="172"/>
      <c r="AO332" s="194"/>
      <c r="AP332" s="195"/>
      <c r="AQ332" s="175">
        <v>21</v>
      </c>
      <c r="AR332" s="174"/>
      <c r="AS332" s="174" t="s">
        <v>696</v>
      </c>
      <c r="AT332" s="174"/>
      <c r="AU332" s="174">
        <v>17</v>
      </c>
      <c r="AV332" s="180"/>
      <c r="AW332" s="194"/>
      <c r="AX332" s="195"/>
      <c r="AY332" s="184"/>
    </row>
    <row r="333" spans="1:51" ht="13.5" customHeight="1">
      <c r="A333" s="172" t="s">
        <v>589</v>
      </c>
      <c r="B333" s="194"/>
      <c r="C333" s="195"/>
      <c r="D333" s="175"/>
      <c r="E333" s="174"/>
      <c r="F333" s="174"/>
      <c r="G333" s="174"/>
      <c r="H333" s="174"/>
      <c r="I333" s="180"/>
      <c r="J333" s="194"/>
      <c r="K333" s="195"/>
      <c r="L333" s="184" t="s">
        <v>471</v>
      </c>
      <c r="N333" s="172" t="s">
        <v>74</v>
      </c>
      <c r="O333" s="194"/>
      <c r="P333" s="195"/>
      <c r="Q333" s="175"/>
      <c r="R333" s="174"/>
      <c r="S333" s="174"/>
      <c r="T333" s="174"/>
      <c r="U333" s="174"/>
      <c r="V333" s="180"/>
      <c r="W333" s="194"/>
      <c r="X333" s="195"/>
      <c r="Y333" s="184" t="s">
        <v>542</v>
      </c>
      <c r="AA333" s="172" t="s">
        <v>774</v>
      </c>
      <c r="AB333" s="194"/>
      <c r="AC333" s="195"/>
      <c r="AD333" s="175"/>
      <c r="AE333" s="174"/>
      <c r="AF333" s="174"/>
      <c r="AG333" s="174"/>
      <c r="AH333" s="174"/>
      <c r="AI333" s="180"/>
      <c r="AJ333" s="194"/>
      <c r="AK333" s="195"/>
      <c r="AL333" s="184" t="s">
        <v>775</v>
      </c>
      <c r="AN333" s="172" t="s">
        <v>236</v>
      </c>
      <c r="AO333" s="194"/>
      <c r="AP333" s="195"/>
      <c r="AQ333" s="175"/>
      <c r="AR333" s="174"/>
      <c r="AS333" s="174"/>
      <c r="AT333" s="174"/>
      <c r="AU333" s="174"/>
      <c r="AV333" s="180"/>
      <c r="AW333" s="194"/>
      <c r="AX333" s="195"/>
      <c r="AY333" s="184" t="s">
        <v>86</v>
      </c>
    </row>
    <row r="334" spans="1:51" ht="13.5" customHeight="1">
      <c r="A334" s="172"/>
      <c r="B334" s="194"/>
      <c r="C334" s="195"/>
      <c r="D334" s="175"/>
      <c r="E334" s="174"/>
      <c r="F334" s="174" t="s">
        <v>3</v>
      </c>
      <c r="G334" s="174"/>
      <c r="H334" s="174"/>
      <c r="I334" s="180"/>
      <c r="J334" s="194"/>
      <c r="K334" s="195"/>
      <c r="L334" s="184"/>
      <c r="N334" s="172"/>
      <c r="O334" s="194"/>
      <c r="P334" s="195"/>
      <c r="Q334" s="175"/>
      <c r="R334" s="174"/>
      <c r="S334" s="174" t="s">
        <v>3</v>
      </c>
      <c r="T334" s="174"/>
      <c r="U334" s="174"/>
      <c r="V334" s="180"/>
      <c r="W334" s="194"/>
      <c r="X334" s="195"/>
      <c r="Y334" s="184"/>
      <c r="AA334" s="172"/>
      <c r="AB334" s="194"/>
      <c r="AC334" s="195"/>
      <c r="AD334" s="175"/>
      <c r="AE334" s="174"/>
      <c r="AF334" s="174" t="s">
        <v>696</v>
      </c>
      <c r="AG334" s="174"/>
      <c r="AH334" s="174"/>
      <c r="AI334" s="180"/>
      <c r="AJ334" s="194"/>
      <c r="AK334" s="195"/>
      <c r="AL334" s="184"/>
      <c r="AN334" s="172"/>
      <c r="AO334" s="194"/>
      <c r="AP334" s="195"/>
      <c r="AQ334" s="175"/>
      <c r="AR334" s="174"/>
      <c r="AS334" s="174" t="s">
        <v>696</v>
      </c>
      <c r="AT334" s="174"/>
      <c r="AU334" s="174"/>
      <c r="AV334" s="180"/>
      <c r="AW334" s="194"/>
      <c r="AX334" s="195"/>
      <c r="AY334" s="184"/>
    </row>
    <row r="335" spans="1:51" ht="13.5" customHeight="1">
      <c r="A335" s="173"/>
      <c r="B335" s="196"/>
      <c r="C335" s="197"/>
      <c r="D335" s="183"/>
      <c r="E335" s="181"/>
      <c r="F335" s="181"/>
      <c r="G335" s="181"/>
      <c r="H335" s="181"/>
      <c r="I335" s="182"/>
      <c r="J335" s="196"/>
      <c r="K335" s="197"/>
      <c r="L335" s="185"/>
      <c r="N335" s="173"/>
      <c r="O335" s="196"/>
      <c r="P335" s="197"/>
      <c r="Q335" s="183"/>
      <c r="R335" s="181"/>
      <c r="S335" s="181"/>
      <c r="T335" s="181"/>
      <c r="U335" s="181"/>
      <c r="V335" s="182"/>
      <c r="W335" s="196"/>
      <c r="X335" s="197"/>
      <c r="Y335" s="185"/>
      <c r="AA335" s="173"/>
      <c r="AB335" s="196"/>
      <c r="AC335" s="197"/>
      <c r="AD335" s="183"/>
      <c r="AE335" s="181"/>
      <c r="AF335" s="181"/>
      <c r="AG335" s="181"/>
      <c r="AH335" s="181"/>
      <c r="AI335" s="182"/>
      <c r="AJ335" s="196"/>
      <c r="AK335" s="197"/>
      <c r="AL335" s="185"/>
      <c r="AN335" s="173"/>
      <c r="AO335" s="196"/>
      <c r="AP335" s="197"/>
      <c r="AQ335" s="183"/>
      <c r="AR335" s="181"/>
      <c r="AS335" s="181"/>
      <c r="AT335" s="181"/>
      <c r="AU335" s="181"/>
      <c r="AV335" s="182"/>
      <c r="AW335" s="196"/>
      <c r="AX335" s="197"/>
      <c r="AY335" s="185"/>
    </row>
    <row r="336" spans="1:51" ht="14.25" customHeight="1">
      <c r="A336" s="176" t="s">
        <v>1</v>
      </c>
      <c r="B336" s="177" t="s">
        <v>1</v>
      </c>
      <c r="C336" s="177"/>
      <c r="D336" s="177"/>
      <c r="E336" s="177"/>
      <c r="F336" s="177"/>
      <c r="G336" s="177"/>
      <c r="H336" s="177"/>
      <c r="I336" s="177"/>
      <c r="J336" s="177"/>
      <c r="K336" s="177"/>
      <c r="L336" s="178"/>
      <c r="N336" s="176" t="s">
        <v>1</v>
      </c>
      <c r="O336" s="177" t="s">
        <v>1</v>
      </c>
      <c r="P336" s="177"/>
      <c r="Q336" s="177"/>
      <c r="R336" s="177"/>
      <c r="S336" s="177"/>
      <c r="T336" s="177"/>
      <c r="U336" s="177"/>
      <c r="V336" s="177"/>
      <c r="W336" s="177"/>
      <c r="X336" s="177"/>
      <c r="Y336" s="178"/>
      <c r="AA336" s="176" t="s">
        <v>701</v>
      </c>
      <c r="AB336" s="177" t="s">
        <v>701</v>
      </c>
      <c r="AC336" s="177"/>
      <c r="AD336" s="177"/>
      <c r="AE336" s="177"/>
      <c r="AF336" s="177"/>
      <c r="AG336" s="177"/>
      <c r="AH336" s="177"/>
      <c r="AI336" s="177"/>
      <c r="AJ336" s="177"/>
      <c r="AK336" s="177"/>
      <c r="AL336" s="178"/>
      <c r="AN336" s="176" t="s">
        <v>701</v>
      </c>
      <c r="AO336" s="177" t="s">
        <v>701</v>
      </c>
      <c r="AP336" s="177"/>
      <c r="AQ336" s="177"/>
      <c r="AR336" s="177"/>
      <c r="AS336" s="177"/>
      <c r="AT336" s="177"/>
      <c r="AU336" s="177"/>
      <c r="AV336" s="177"/>
      <c r="AW336" s="177"/>
      <c r="AX336" s="177"/>
      <c r="AY336" s="178"/>
    </row>
    <row r="337" spans="1:51" ht="13.5" customHeight="1">
      <c r="A337" s="176" t="s">
        <v>587</v>
      </c>
      <c r="B337" s="192">
        <f>IF(D337&gt;H337,1,0)+IF(D339&gt;H339,1,0)+IF(D341&gt;H341,1,0)</f>
        <v>2</v>
      </c>
      <c r="C337" s="193"/>
      <c r="D337" s="198">
        <v>21</v>
      </c>
      <c r="E337" s="199"/>
      <c r="F337" s="199" t="s">
        <v>3</v>
      </c>
      <c r="G337" s="199"/>
      <c r="H337" s="199">
        <v>16</v>
      </c>
      <c r="I337" s="202"/>
      <c r="J337" s="192">
        <f>IF(D337&lt;H337,1,0)+IF(D339&lt;H339,1,0)+IF(D341&lt;H341,1,0)</f>
        <v>0</v>
      </c>
      <c r="K337" s="193"/>
      <c r="L337" s="191" t="s">
        <v>474</v>
      </c>
      <c r="N337" s="176" t="s">
        <v>71</v>
      </c>
      <c r="O337" s="192">
        <f>IF(Q337&gt;U337,1,0)+IF(Q339&gt;U339,1,0)+IF(Q341&gt;U341,1,0)</f>
        <v>0</v>
      </c>
      <c r="P337" s="193"/>
      <c r="Q337" s="198">
        <v>15</v>
      </c>
      <c r="R337" s="199"/>
      <c r="S337" s="199" t="s">
        <v>3</v>
      </c>
      <c r="T337" s="199"/>
      <c r="U337" s="199">
        <v>21</v>
      </c>
      <c r="V337" s="202"/>
      <c r="W337" s="192">
        <f>IF(Q337&lt;U337,1,0)+IF(Q339&lt;U339,1,0)+IF(Q341&lt;U341,1,0)</f>
        <v>2</v>
      </c>
      <c r="X337" s="193"/>
      <c r="Y337" s="191" t="s">
        <v>543</v>
      </c>
      <c r="AA337" s="176" t="s">
        <v>776</v>
      </c>
      <c r="AB337" s="192">
        <f>IF(AD337&gt;AH337,1,0)+IF(AD339&gt;AH339,1,0)+IF(AD341&gt;AH341,1,0)</f>
        <v>2</v>
      </c>
      <c r="AC337" s="193"/>
      <c r="AD337" s="198">
        <v>21</v>
      </c>
      <c r="AE337" s="199"/>
      <c r="AF337" s="199" t="s">
        <v>696</v>
      </c>
      <c r="AG337" s="199"/>
      <c r="AH337" s="199">
        <v>12</v>
      </c>
      <c r="AI337" s="202"/>
      <c r="AJ337" s="192">
        <f>IF(AD337&lt;AH337,1,0)+IF(AD339&lt;AH339,1,0)+IF(AD341&lt;AH341,1,0)</f>
        <v>0</v>
      </c>
      <c r="AK337" s="193"/>
      <c r="AL337" s="191" t="s">
        <v>777</v>
      </c>
      <c r="AN337" s="176" t="s">
        <v>232</v>
      </c>
      <c r="AO337" s="192">
        <f>IF(AQ337&gt;AU337,1,0)+IF(AQ339&gt;AU339,1,0)+IF(AQ341&gt;AU341,1,0)</f>
        <v>2</v>
      </c>
      <c r="AP337" s="193"/>
      <c r="AQ337" s="198">
        <v>21</v>
      </c>
      <c r="AR337" s="199"/>
      <c r="AS337" s="199" t="s">
        <v>696</v>
      </c>
      <c r="AT337" s="199"/>
      <c r="AU337" s="199">
        <v>10</v>
      </c>
      <c r="AV337" s="202"/>
      <c r="AW337" s="192">
        <f>IF(AQ337&lt;AU337,1,0)+IF(AQ339&lt;AU339,1,0)+IF(AQ341&lt;AU341,1,0)</f>
        <v>0</v>
      </c>
      <c r="AX337" s="193"/>
      <c r="AY337" s="191" t="s">
        <v>82</v>
      </c>
    </row>
    <row r="338" spans="1:51" ht="13.5" customHeight="1">
      <c r="A338" s="172"/>
      <c r="B338" s="194"/>
      <c r="C338" s="195"/>
      <c r="D338" s="175"/>
      <c r="E338" s="174"/>
      <c r="F338" s="174"/>
      <c r="G338" s="174"/>
      <c r="H338" s="174"/>
      <c r="I338" s="180"/>
      <c r="J338" s="194"/>
      <c r="K338" s="195"/>
      <c r="L338" s="184"/>
      <c r="N338" s="172"/>
      <c r="O338" s="194"/>
      <c r="P338" s="195"/>
      <c r="Q338" s="175"/>
      <c r="R338" s="174"/>
      <c r="S338" s="174"/>
      <c r="T338" s="174"/>
      <c r="U338" s="174"/>
      <c r="V338" s="180"/>
      <c r="W338" s="194"/>
      <c r="X338" s="195"/>
      <c r="Y338" s="184"/>
      <c r="AA338" s="172"/>
      <c r="AB338" s="194"/>
      <c r="AC338" s="195"/>
      <c r="AD338" s="175"/>
      <c r="AE338" s="174"/>
      <c r="AF338" s="174"/>
      <c r="AG338" s="174"/>
      <c r="AH338" s="174"/>
      <c r="AI338" s="180"/>
      <c r="AJ338" s="194"/>
      <c r="AK338" s="195"/>
      <c r="AL338" s="184"/>
      <c r="AN338" s="172"/>
      <c r="AO338" s="194"/>
      <c r="AP338" s="195"/>
      <c r="AQ338" s="175"/>
      <c r="AR338" s="174"/>
      <c r="AS338" s="174"/>
      <c r="AT338" s="174"/>
      <c r="AU338" s="174"/>
      <c r="AV338" s="180"/>
      <c r="AW338" s="194"/>
      <c r="AX338" s="195"/>
      <c r="AY338" s="184"/>
    </row>
    <row r="339" spans="1:51" ht="13.5" customHeight="1">
      <c r="A339" s="172"/>
      <c r="B339" s="194"/>
      <c r="C339" s="195"/>
      <c r="D339" s="175">
        <v>21</v>
      </c>
      <c r="E339" s="174"/>
      <c r="F339" s="174" t="s">
        <v>3</v>
      </c>
      <c r="G339" s="174"/>
      <c r="H339" s="174">
        <v>13</v>
      </c>
      <c r="I339" s="180"/>
      <c r="J339" s="194"/>
      <c r="K339" s="195"/>
      <c r="L339" s="184"/>
      <c r="N339" s="172"/>
      <c r="O339" s="194"/>
      <c r="P339" s="195"/>
      <c r="Q339" s="175">
        <v>14</v>
      </c>
      <c r="R339" s="174"/>
      <c r="S339" s="174" t="s">
        <v>3</v>
      </c>
      <c r="T339" s="174"/>
      <c r="U339" s="174">
        <v>21</v>
      </c>
      <c r="V339" s="180"/>
      <c r="W339" s="194"/>
      <c r="X339" s="195"/>
      <c r="Y339" s="184"/>
      <c r="AA339" s="172"/>
      <c r="AB339" s="194"/>
      <c r="AC339" s="195"/>
      <c r="AD339" s="175">
        <v>21</v>
      </c>
      <c r="AE339" s="174"/>
      <c r="AF339" s="174" t="s">
        <v>696</v>
      </c>
      <c r="AG339" s="174"/>
      <c r="AH339" s="174">
        <v>9</v>
      </c>
      <c r="AI339" s="180"/>
      <c r="AJ339" s="194"/>
      <c r="AK339" s="195"/>
      <c r="AL339" s="184"/>
      <c r="AN339" s="172"/>
      <c r="AO339" s="194"/>
      <c r="AP339" s="195"/>
      <c r="AQ339" s="175">
        <v>21</v>
      </c>
      <c r="AR339" s="174"/>
      <c r="AS339" s="174" t="s">
        <v>696</v>
      </c>
      <c r="AT339" s="174"/>
      <c r="AU339" s="174">
        <v>9</v>
      </c>
      <c r="AV339" s="180"/>
      <c r="AW339" s="194"/>
      <c r="AX339" s="195"/>
      <c r="AY339" s="184"/>
    </row>
    <row r="340" spans="1:51" ht="13.5" customHeight="1">
      <c r="A340" s="172" t="s">
        <v>586</v>
      </c>
      <c r="B340" s="194"/>
      <c r="C340" s="195"/>
      <c r="D340" s="175"/>
      <c r="E340" s="174"/>
      <c r="F340" s="174"/>
      <c r="G340" s="174"/>
      <c r="H340" s="174"/>
      <c r="I340" s="180"/>
      <c r="J340" s="194"/>
      <c r="K340" s="195"/>
      <c r="L340" s="184" t="s">
        <v>472</v>
      </c>
      <c r="N340" s="172" t="s">
        <v>23</v>
      </c>
      <c r="O340" s="194"/>
      <c r="P340" s="195"/>
      <c r="Q340" s="175"/>
      <c r="R340" s="174"/>
      <c r="S340" s="174"/>
      <c r="T340" s="174"/>
      <c r="U340" s="174"/>
      <c r="V340" s="180"/>
      <c r="W340" s="194"/>
      <c r="X340" s="195"/>
      <c r="Y340" s="184" t="s">
        <v>544</v>
      </c>
      <c r="AA340" s="172" t="s">
        <v>778</v>
      </c>
      <c r="AB340" s="194"/>
      <c r="AC340" s="195"/>
      <c r="AD340" s="175"/>
      <c r="AE340" s="174"/>
      <c r="AF340" s="174"/>
      <c r="AG340" s="174"/>
      <c r="AH340" s="174"/>
      <c r="AI340" s="180"/>
      <c r="AJ340" s="194"/>
      <c r="AK340" s="195"/>
      <c r="AL340" s="184" t="s">
        <v>779</v>
      </c>
      <c r="AN340" s="172" t="s">
        <v>237</v>
      </c>
      <c r="AO340" s="194"/>
      <c r="AP340" s="195"/>
      <c r="AQ340" s="175"/>
      <c r="AR340" s="174"/>
      <c r="AS340" s="174"/>
      <c r="AT340" s="174"/>
      <c r="AU340" s="174"/>
      <c r="AV340" s="180"/>
      <c r="AW340" s="194"/>
      <c r="AX340" s="195"/>
      <c r="AY340" s="184" t="s">
        <v>85</v>
      </c>
    </row>
    <row r="341" spans="1:51" ht="13.5" customHeight="1">
      <c r="A341" s="172"/>
      <c r="B341" s="194"/>
      <c r="C341" s="195"/>
      <c r="D341" s="175"/>
      <c r="E341" s="174"/>
      <c r="F341" s="174" t="s">
        <v>3</v>
      </c>
      <c r="G341" s="174"/>
      <c r="H341" s="174"/>
      <c r="I341" s="180"/>
      <c r="J341" s="194"/>
      <c r="K341" s="195"/>
      <c r="L341" s="184"/>
      <c r="N341" s="172"/>
      <c r="O341" s="194"/>
      <c r="P341" s="195"/>
      <c r="Q341" s="175"/>
      <c r="R341" s="174"/>
      <c r="S341" s="174" t="s">
        <v>3</v>
      </c>
      <c r="T341" s="174"/>
      <c r="U341" s="174"/>
      <c r="V341" s="180"/>
      <c r="W341" s="194"/>
      <c r="X341" s="195"/>
      <c r="Y341" s="184"/>
      <c r="AA341" s="172"/>
      <c r="AB341" s="194"/>
      <c r="AC341" s="195"/>
      <c r="AD341" s="175"/>
      <c r="AE341" s="174"/>
      <c r="AF341" s="174" t="s">
        <v>696</v>
      </c>
      <c r="AG341" s="174"/>
      <c r="AH341" s="174"/>
      <c r="AI341" s="180"/>
      <c r="AJ341" s="194"/>
      <c r="AK341" s="195"/>
      <c r="AL341" s="184"/>
      <c r="AN341" s="172"/>
      <c r="AO341" s="194"/>
      <c r="AP341" s="195"/>
      <c r="AQ341" s="175"/>
      <c r="AR341" s="174"/>
      <c r="AS341" s="174" t="s">
        <v>696</v>
      </c>
      <c r="AT341" s="174"/>
      <c r="AU341" s="174"/>
      <c r="AV341" s="180"/>
      <c r="AW341" s="194"/>
      <c r="AX341" s="195"/>
      <c r="AY341" s="184"/>
    </row>
    <row r="342" spans="1:51" ht="13.5" customHeight="1">
      <c r="A342" s="173"/>
      <c r="B342" s="196"/>
      <c r="C342" s="197"/>
      <c r="D342" s="183"/>
      <c r="E342" s="181"/>
      <c r="F342" s="181"/>
      <c r="G342" s="181"/>
      <c r="H342" s="181"/>
      <c r="I342" s="182"/>
      <c r="J342" s="196"/>
      <c r="K342" s="197"/>
      <c r="L342" s="185"/>
      <c r="N342" s="173"/>
      <c r="O342" s="196"/>
      <c r="P342" s="197"/>
      <c r="Q342" s="183"/>
      <c r="R342" s="181"/>
      <c r="S342" s="181"/>
      <c r="T342" s="181"/>
      <c r="U342" s="181"/>
      <c r="V342" s="182"/>
      <c r="W342" s="196"/>
      <c r="X342" s="197"/>
      <c r="Y342" s="185"/>
      <c r="AA342" s="173"/>
      <c r="AB342" s="196"/>
      <c r="AC342" s="197"/>
      <c r="AD342" s="183"/>
      <c r="AE342" s="181"/>
      <c r="AF342" s="181"/>
      <c r="AG342" s="181"/>
      <c r="AH342" s="181"/>
      <c r="AI342" s="182"/>
      <c r="AJ342" s="196"/>
      <c r="AK342" s="197"/>
      <c r="AL342" s="185"/>
      <c r="AN342" s="173"/>
      <c r="AO342" s="196"/>
      <c r="AP342" s="197"/>
      <c r="AQ342" s="183"/>
      <c r="AR342" s="181"/>
      <c r="AS342" s="181"/>
      <c r="AT342" s="181"/>
      <c r="AU342" s="181"/>
      <c r="AV342" s="182"/>
      <c r="AW342" s="196"/>
      <c r="AX342" s="197"/>
      <c r="AY342" s="185"/>
    </row>
    <row r="343" spans="1:51" ht="14.25" customHeight="1">
      <c r="A343" s="176" t="s">
        <v>2</v>
      </c>
      <c r="B343" s="177" t="s">
        <v>2</v>
      </c>
      <c r="C343" s="177"/>
      <c r="D343" s="177"/>
      <c r="E343" s="177"/>
      <c r="F343" s="177"/>
      <c r="G343" s="177"/>
      <c r="H343" s="177"/>
      <c r="I343" s="177"/>
      <c r="J343" s="177"/>
      <c r="K343" s="177"/>
      <c r="L343" s="178"/>
      <c r="N343" s="176" t="s">
        <v>2</v>
      </c>
      <c r="O343" s="177" t="s">
        <v>2</v>
      </c>
      <c r="P343" s="177"/>
      <c r="Q343" s="177"/>
      <c r="R343" s="177"/>
      <c r="S343" s="177"/>
      <c r="T343" s="177"/>
      <c r="U343" s="177"/>
      <c r="V343" s="177"/>
      <c r="W343" s="177"/>
      <c r="X343" s="177"/>
      <c r="Y343" s="178"/>
      <c r="AA343" s="176" t="s">
        <v>706</v>
      </c>
      <c r="AB343" s="177" t="s">
        <v>706</v>
      </c>
      <c r="AC343" s="177"/>
      <c r="AD343" s="177"/>
      <c r="AE343" s="177"/>
      <c r="AF343" s="177"/>
      <c r="AG343" s="177"/>
      <c r="AH343" s="177"/>
      <c r="AI343" s="177"/>
      <c r="AJ343" s="177"/>
      <c r="AK343" s="177"/>
      <c r="AL343" s="178"/>
      <c r="AN343" s="176" t="s">
        <v>706</v>
      </c>
      <c r="AO343" s="177" t="s">
        <v>706</v>
      </c>
      <c r="AP343" s="177"/>
      <c r="AQ343" s="177"/>
      <c r="AR343" s="177"/>
      <c r="AS343" s="177"/>
      <c r="AT343" s="177"/>
      <c r="AU343" s="177"/>
      <c r="AV343" s="177"/>
      <c r="AW343" s="177"/>
      <c r="AX343" s="177"/>
      <c r="AY343" s="178"/>
    </row>
    <row r="344" spans="1:51" ht="13.5" customHeight="1">
      <c r="A344" s="176" t="s">
        <v>590</v>
      </c>
      <c r="B344" s="192">
        <f>IF(D344&gt;H344,1,0)+IF(D346&gt;H346,1,0)+IF(D348&gt;H348,1,0)</f>
        <v>2</v>
      </c>
      <c r="C344" s="193"/>
      <c r="D344" s="198">
        <v>19</v>
      </c>
      <c r="E344" s="199"/>
      <c r="F344" s="199" t="s">
        <v>3</v>
      </c>
      <c r="G344" s="199"/>
      <c r="H344" s="199">
        <v>21</v>
      </c>
      <c r="I344" s="202"/>
      <c r="J344" s="192">
        <f>IF(D344&lt;H344,1,0)+IF(D346&lt;H346,1,0)+IF(D348&lt;H348,1,0)</f>
        <v>1</v>
      </c>
      <c r="K344" s="193"/>
      <c r="L344" s="191" t="s">
        <v>475</v>
      </c>
      <c r="N344" s="176" t="s">
        <v>70</v>
      </c>
      <c r="O344" s="192">
        <f>IF(Q344&gt;U344,1,0)+IF(Q346&gt;U346,1,0)+IF(Q348&gt;U348,1,0)</f>
        <v>0</v>
      </c>
      <c r="P344" s="193"/>
      <c r="Q344" s="198">
        <v>14</v>
      </c>
      <c r="R344" s="199"/>
      <c r="S344" s="199" t="s">
        <v>3</v>
      </c>
      <c r="T344" s="199"/>
      <c r="U344" s="199">
        <v>21</v>
      </c>
      <c r="V344" s="202"/>
      <c r="W344" s="192">
        <f>IF(Q344&lt;U344,1,0)+IF(Q346&lt;U346,1,0)+IF(Q348&lt;U348,1,0)</f>
        <v>2</v>
      </c>
      <c r="X344" s="193"/>
      <c r="Y344" s="191" t="s">
        <v>545</v>
      </c>
      <c r="AA344" s="176" t="s">
        <v>780</v>
      </c>
      <c r="AB344" s="192">
        <f>IF(AD344&gt;AH344,1,0)+IF(AD346&gt;AH346,1,0)+IF(AD348&gt;AH348,1,0)</f>
        <v>2</v>
      </c>
      <c r="AC344" s="193"/>
      <c r="AD344" s="198">
        <v>18</v>
      </c>
      <c r="AE344" s="199"/>
      <c r="AF344" s="199" t="s">
        <v>696</v>
      </c>
      <c r="AG344" s="199"/>
      <c r="AH344" s="199">
        <v>21</v>
      </c>
      <c r="AI344" s="202"/>
      <c r="AJ344" s="192">
        <f>IF(AD344&lt;AH344,1,0)+IF(AD346&lt;AH346,1,0)+IF(AD348&lt;AH348,1,0)</f>
        <v>1</v>
      </c>
      <c r="AK344" s="193"/>
      <c r="AL344" s="191" t="s">
        <v>781</v>
      </c>
      <c r="AN344" s="176" t="s">
        <v>234</v>
      </c>
      <c r="AO344" s="192">
        <f>IF(AQ344&gt;AU344,1,0)+IF(AQ346&gt;AU346,1,0)+IF(AQ348&gt;AU348,1,0)</f>
        <v>0</v>
      </c>
      <c r="AP344" s="193"/>
      <c r="AQ344" s="198"/>
      <c r="AR344" s="199"/>
      <c r="AS344" s="199" t="s">
        <v>696</v>
      </c>
      <c r="AT344" s="199"/>
      <c r="AU344" s="199"/>
      <c r="AV344" s="202"/>
      <c r="AW344" s="192">
        <f>IF(AQ344&lt;AU344,1,0)+IF(AQ346&lt;AU346,1,0)+IF(AQ348&lt;AU348,1,0)</f>
        <v>0</v>
      </c>
      <c r="AX344" s="193"/>
      <c r="AY344" s="191" t="s">
        <v>83</v>
      </c>
    </row>
    <row r="345" spans="1:51" ht="13.5" customHeight="1">
      <c r="A345" s="172"/>
      <c r="B345" s="194"/>
      <c r="C345" s="195"/>
      <c r="D345" s="175"/>
      <c r="E345" s="174"/>
      <c r="F345" s="174"/>
      <c r="G345" s="174"/>
      <c r="H345" s="174"/>
      <c r="I345" s="180"/>
      <c r="J345" s="194"/>
      <c r="K345" s="195"/>
      <c r="L345" s="184"/>
      <c r="N345" s="172"/>
      <c r="O345" s="194"/>
      <c r="P345" s="195"/>
      <c r="Q345" s="175"/>
      <c r="R345" s="174"/>
      <c r="S345" s="174"/>
      <c r="T345" s="174"/>
      <c r="U345" s="174"/>
      <c r="V345" s="180"/>
      <c r="W345" s="194"/>
      <c r="X345" s="195"/>
      <c r="Y345" s="184"/>
      <c r="AA345" s="172"/>
      <c r="AB345" s="194"/>
      <c r="AC345" s="195"/>
      <c r="AD345" s="175"/>
      <c r="AE345" s="174"/>
      <c r="AF345" s="174"/>
      <c r="AG345" s="174"/>
      <c r="AH345" s="174"/>
      <c r="AI345" s="180"/>
      <c r="AJ345" s="194"/>
      <c r="AK345" s="195"/>
      <c r="AL345" s="184"/>
      <c r="AN345" s="172"/>
      <c r="AO345" s="194"/>
      <c r="AP345" s="195"/>
      <c r="AQ345" s="175"/>
      <c r="AR345" s="174"/>
      <c r="AS345" s="174"/>
      <c r="AT345" s="174"/>
      <c r="AU345" s="174"/>
      <c r="AV345" s="180"/>
      <c r="AW345" s="194"/>
      <c r="AX345" s="195"/>
      <c r="AY345" s="184"/>
    </row>
    <row r="346" spans="1:51" ht="13.5" customHeight="1">
      <c r="A346" s="172"/>
      <c r="B346" s="194"/>
      <c r="C346" s="195"/>
      <c r="D346" s="175">
        <v>21</v>
      </c>
      <c r="E346" s="174"/>
      <c r="F346" s="174" t="s">
        <v>3</v>
      </c>
      <c r="G346" s="174"/>
      <c r="H346" s="174">
        <v>12</v>
      </c>
      <c r="I346" s="180"/>
      <c r="J346" s="194"/>
      <c r="K346" s="195"/>
      <c r="L346" s="184"/>
      <c r="N346" s="172"/>
      <c r="O346" s="194"/>
      <c r="P346" s="195"/>
      <c r="Q346" s="175">
        <v>15</v>
      </c>
      <c r="R346" s="174"/>
      <c r="S346" s="174" t="s">
        <v>3</v>
      </c>
      <c r="T346" s="174"/>
      <c r="U346" s="174">
        <v>21</v>
      </c>
      <c r="V346" s="180"/>
      <c r="W346" s="194"/>
      <c r="X346" s="195"/>
      <c r="Y346" s="184"/>
      <c r="AA346" s="172"/>
      <c r="AB346" s="194"/>
      <c r="AC346" s="195"/>
      <c r="AD346" s="175">
        <v>21</v>
      </c>
      <c r="AE346" s="174"/>
      <c r="AF346" s="174" t="s">
        <v>696</v>
      </c>
      <c r="AG346" s="174"/>
      <c r="AH346" s="174">
        <v>16</v>
      </c>
      <c r="AI346" s="180"/>
      <c r="AJ346" s="194"/>
      <c r="AK346" s="195"/>
      <c r="AL346" s="184"/>
      <c r="AN346" s="172"/>
      <c r="AO346" s="194"/>
      <c r="AP346" s="195"/>
      <c r="AQ346" s="175"/>
      <c r="AR346" s="174"/>
      <c r="AS346" s="174" t="s">
        <v>696</v>
      </c>
      <c r="AT346" s="174"/>
      <c r="AU346" s="174"/>
      <c r="AV346" s="180"/>
      <c r="AW346" s="194"/>
      <c r="AX346" s="195"/>
      <c r="AY346" s="184"/>
    </row>
    <row r="347" spans="1:51" ht="13.5" customHeight="1">
      <c r="A347" s="172" t="s">
        <v>591</v>
      </c>
      <c r="B347" s="194"/>
      <c r="C347" s="195"/>
      <c r="D347" s="175"/>
      <c r="E347" s="174"/>
      <c r="F347" s="174"/>
      <c r="G347" s="174"/>
      <c r="H347" s="174"/>
      <c r="I347" s="180"/>
      <c r="J347" s="194"/>
      <c r="K347" s="195"/>
      <c r="L347" s="184" t="s">
        <v>473</v>
      </c>
      <c r="N347" s="172" t="s">
        <v>73</v>
      </c>
      <c r="O347" s="194"/>
      <c r="P347" s="195"/>
      <c r="Q347" s="175"/>
      <c r="R347" s="174"/>
      <c r="S347" s="174"/>
      <c r="T347" s="174"/>
      <c r="U347" s="174"/>
      <c r="V347" s="180"/>
      <c r="W347" s="194"/>
      <c r="X347" s="195"/>
      <c r="Y347" s="184" t="s">
        <v>546</v>
      </c>
      <c r="AA347" s="172" t="s">
        <v>782</v>
      </c>
      <c r="AB347" s="194"/>
      <c r="AC347" s="195"/>
      <c r="AD347" s="175"/>
      <c r="AE347" s="174"/>
      <c r="AF347" s="174"/>
      <c r="AG347" s="174"/>
      <c r="AH347" s="174"/>
      <c r="AI347" s="180"/>
      <c r="AJ347" s="194"/>
      <c r="AK347" s="195"/>
      <c r="AL347" s="184" t="s">
        <v>783</v>
      </c>
      <c r="AN347" s="172" t="s">
        <v>759</v>
      </c>
      <c r="AO347" s="194"/>
      <c r="AP347" s="195"/>
      <c r="AQ347" s="175"/>
      <c r="AR347" s="174"/>
      <c r="AS347" s="174"/>
      <c r="AT347" s="174"/>
      <c r="AU347" s="174"/>
      <c r="AV347" s="180"/>
      <c r="AW347" s="194"/>
      <c r="AX347" s="195"/>
      <c r="AY347" s="184" t="s">
        <v>87</v>
      </c>
    </row>
    <row r="348" spans="1:51" ht="13.5" customHeight="1">
      <c r="A348" s="172"/>
      <c r="B348" s="194"/>
      <c r="C348" s="195"/>
      <c r="D348" s="175">
        <v>21</v>
      </c>
      <c r="E348" s="174"/>
      <c r="F348" s="174" t="s">
        <v>3</v>
      </c>
      <c r="G348" s="174"/>
      <c r="H348" s="174">
        <v>14</v>
      </c>
      <c r="I348" s="180"/>
      <c r="J348" s="194"/>
      <c r="K348" s="195"/>
      <c r="L348" s="184"/>
      <c r="N348" s="172"/>
      <c r="O348" s="194"/>
      <c r="P348" s="195"/>
      <c r="Q348" s="175"/>
      <c r="R348" s="174"/>
      <c r="S348" s="174" t="s">
        <v>3</v>
      </c>
      <c r="T348" s="174"/>
      <c r="U348" s="174"/>
      <c r="V348" s="180"/>
      <c r="W348" s="194"/>
      <c r="X348" s="195"/>
      <c r="Y348" s="184"/>
      <c r="AA348" s="172"/>
      <c r="AB348" s="194"/>
      <c r="AC348" s="195"/>
      <c r="AD348" s="175">
        <v>23</v>
      </c>
      <c r="AE348" s="174"/>
      <c r="AF348" s="174" t="s">
        <v>696</v>
      </c>
      <c r="AG348" s="174"/>
      <c r="AH348" s="174">
        <v>21</v>
      </c>
      <c r="AI348" s="180"/>
      <c r="AJ348" s="194"/>
      <c r="AK348" s="195"/>
      <c r="AL348" s="184"/>
      <c r="AN348" s="172"/>
      <c r="AO348" s="194"/>
      <c r="AP348" s="195"/>
      <c r="AQ348" s="175"/>
      <c r="AR348" s="174"/>
      <c r="AS348" s="174" t="s">
        <v>696</v>
      </c>
      <c r="AT348" s="174"/>
      <c r="AU348" s="174"/>
      <c r="AV348" s="180"/>
      <c r="AW348" s="194"/>
      <c r="AX348" s="195"/>
      <c r="AY348" s="184"/>
    </row>
    <row r="349" spans="1:51" ht="14.25" customHeight="1" thickBot="1">
      <c r="A349" s="190"/>
      <c r="B349" s="200"/>
      <c r="C349" s="201"/>
      <c r="D349" s="188"/>
      <c r="E349" s="186"/>
      <c r="F349" s="186"/>
      <c r="G349" s="186"/>
      <c r="H349" s="186"/>
      <c r="I349" s="187"/>
      <c r="J349" s="200"/>
      <c r="K349" s="201"/>
      <c r="L349" s="189"/>
      <c r="N349" s="190"/>
      <c r="O349" s="200"/>
      <c r="P349" s="201"/>
      <c r="Q349" s="188"/>
      <c r="R349" s="186"/>
      <c r="S349" s="186"/>
      <c r="T349" s="186"/>
      <c r="U349" s="186"/>
      <c r="V349" s="187"/>
      <c r="W349" s="200"/>
      <c r="X349" s="201"/>
      <c r="Y349" s="189"/>
      <c r="AA349" s="190"/>
      <c r="AB349" s="200"/>
      <c r="AC349" s="201"/>
      <c r="AD349" s="188"/>
      <c r="AE349" s="186"/>
      <c r="AF349" s="186"/>
      <c r="AG349" s="186"/>
      <c r="AH349" s="186"/>
      <c r="AI349" s="187"/>
      <c r="AJ349" s="200"/>
      <c r="AK349" s="201"/>
      <c r="AL349" s="189"/>
      <c r="AN349" s="190"/>
      <c r="AO349" s="200"/>
      <c r="AP349" s="201"/>
      <c r="AQ349" s="188"/>
      <c r="AR349" s="186"/>
      <c r="AS349" s="186"/>
      <c r="AT349" s="186"/>
      <c r="AU349" s="186"/>
      <c r="AV349" s="187"/>
      <c r="AW349" s="200"/>
      <c r="AX349" s="201"/>
      <c r="AY349" s="189"/>
    </row>
    <row r="350" spans="1:40" ht="13.5" customHeight="1">
      <c r="A350" s="9"/>
      <c r="N350" s="9"/>
      <c r="AA350" s="9"/>
      <c r="AN350" s="9"/>
    </row>
    <row r="351" spans="1:38" ht="15" thickBot="1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N351" s="179" t="str">
        <f>"２部　試合番号"&amp;ROUNDUP(ROW()/25,0)</f>
        <v>２部　試合番号15</v>
      </c>
      <c r="O351" s="179"/>
      <c r="P351" s="179"/>
      <c r="Q351" s="179"/>
      <c r="R351" s="179"/>
      <c r="S351" s="179"/>
      <c r="T351" s="179"/>
      <c r="U351" s="179"/>
      <c r="V351" s="179"/>
      <c r="W351" s="179"/>
      <c r="X351" s="179"/>
      <c r="Y351" s="179"/>
      <c r="AA351" s="179" t="str">
        <f>"３部　試合番号"&amp;ROUNDUP(ROW()/25,0)</f>
        <v>３部　試合番号15</v>
      </c>
      <c r="AB351" s="179"/>
      <c r="AC351" s="179"/>
      <c r="AD351" s="179"/>
      <c r="AE351" s="179"/>
      <c r="AF351" s="179"/>
      <c r="AG351" s="179"/>
      <c r="AH351" s="179"/>
      <c r="AI351" s="179"/>
      <c r="AJ351" s="179"/>
      <c r="AK351" s="179"/>
      <c r="AL351" s="179"/>
    </row>
    <row r="352" spans="14:38" ht="14.25" customHeight="1">
      <c r="N352" s="83" t="s">
        <v>170</v>
      </c>
      <c r="O352" s="203">
        <f>IF(O355&gt;W355,1)+IF(O362&gt;W362,1)+IF(O369&gt;W369,1)</f>
        <v>3</v>
      </c>
      <c r="P352" s="204"/>
      <c r="Q352" s="204"/>
      <c r="R352" s="204"/>
      <c r="S352" s="204" t="s">
        <v>3</v>
      </c>
      <c r="T352" s="204"/>
      <c r="U352" s="204">
        <f>IF(O355&lt;W355,1)+IF(O362&lt;W362,1)+IF(O369&lt;W369,1)</f>
        <v>0</v>
      </c>
      <c r="V352" s="204"/>
      <c r="W352" s="204"/>
      <c r="X352" s="207"/>
      <c r="Y352" s="84" t="s">
        <v>526</v>
      </c>
      <c r="AA352" s="83" t="s">
        <v>784</v>
      </c>
      <c r="AB352" s="203">
        <f>IF(AB355&gt;AJ355,1)+IF(AB362&gt;AJ362,1)+IF(AB369&gt;AJ369,1)</f>
        <v>2</v>
      </c>
      <c r="AC352" s="204"/>
      <c r="AD352" s="204"/>
      <c r="AE352" s="204"/>
      <c r="AF352" s="204" t="s">
        <v>696</v>
      </c>
      <c r="AG352" s="204"/>
      <c r="AH352" s="204">
        <f>IF(AB355&lt;AJ355,1)+IF(AB362&lt;AJ362,1)+IF(AB369&lt;AJ369,1)</f>
        <v>1</v>
      </c>
      <c r="AI352" s="204"/>
      <c r="AJ352" s="204"/>
      <c r="AK352" s="207"/>
      <c r="AL352" s="84" t="s">
        <v>785</v>
      </c>
    </row>
    <row r="353" spans="14:38" ht="14.25" customHeight="1">
      <c r="N353" s="85" t="s">
        <v>239</v>
      </c>
      <c r="O353" s="205"/>
      <c r="P353" s="206"/>
      <c r="Q353" s="206"/>
      <c r="R353" s="206"/>
      <c r="S353" s="206"/>
      <c r="T353" s="206"/>
      <c r="U353" s="206"/>
      <c r="V353" s="206"/>
      <c r="W353" s="206"/>
      <c r="X353" s="208"/>
      <c r="Y353" s="86" t="s">
        <v>506</v>
      </c>
      <c r="AA353" s="85" t="s">
        <v>786</v>
      </c>
      <c r="AB353" s="205"/>
      <c r="AC353" s="206"/>
      <c r="AD353" s="206"/>
      <c r="AE353" s="206"/>
      <c r="AF353" s="206"/>
      <c r="AG353" s="206"/>
      <c r="AH353" s="206"/>
      <c r="AI353" s="206"/>
      <c r="AJ353" s="206"/>
      <c r="AK353" s="208"/>
      <c r="AL353" s="86" t="s">
        <v>686</v>
      </c>
    </row>
    <row r="354" spans="14:38" ht="14.25" customHeight="1">
      <c r="N354" s="176" t="s">
        <v>0</v>
      </c>
      <c r="O354" s="177"/>
      <c r="P354" s="177"/>
      <c r="Q354" s="177"/>
      <c r="R354" s="177"/>
      <c r="S354" s="177"/>
      <c r="T354" s="177"/>
      <c r="U354" s="177"/>
      <c r="V354" s="177"/>
      <c r="W354" s="177"/>
      <c r="X354" s="177"/>
      <c r="Y354" s="178"/>
      <c r="AA354" s="176" t="s">
        <v>695</v>
      </c>
      <c r="AB354" s="177"/>
      <c r="AC354" s="177"/>
      <c r="AD354" s="177"/>
      <c r="AE354" s="177"/>
      <c r="AF354" s="177"/>
      <c r="AG354" s="177"/>
      <c r="AH354" s="177"/>
      <c r="AI354" s="177"/>
      <c r="AJ354" s="177"/>
      <c r="AK354" s="177"/>
      <c r="AL354" s="178"/>
    </row>
    <row r="355" spans="14:38" ht="13.5" customHeight="1">
      <c r="N355" s="176" t="s">
        <v>339</v>
      </c>
      <c r="O355" s="192">
        <f>IF(Q355&gt;U355,1,0)+IF(Q357&gt;U357,1,0)+IF(Q359&gt;U359,1,0)</f>
        <v>2</v>
      </c>
      <c r="P355" s="193"/>
      <c r="Q355" s="198">
        <v>18</v>
      </c>
      <c r="R355" s="199"/>
      <c r="S355" s="199" t="s">
        <v>3</v>
      </c>
      <c r="T355" s="199"/>
      <c r="U355" s="199">
        <v>21</v>
      </c>
      <c r="V355" s="202"/>
      <c r="W355" s="192">
        <f>IF(Q355&lt;U355,1,0)+IF(Q357&lt;U357,1,0)+IF(Q359&lt;U359,1,0)</f>
        <v>1</v>
      </c>
      <c r="X355" s="193"/>
      <c r="Y355" s="191" t="s">
        <v>529</v>
      </c>
      <c r="AA355" s="176" t="s">
        <v>787</v>
      </c>
      <c r="AB355" s="192">
        <f>IF(AD355&gt;AH355,1,0)+IF(AD357&gt;AH357,1,0)+IF(AD359&gt;AH359,1,0)</f>
        <v>2</v>
      </c>
      <c r="AC355" s="193"/>
      <c r="AD355" s="198">
        <v>21</v>
      </c>
      <c r="AE355" s="199"/>
      <c r="AF355" s="199" t="s">
        <v>696</v>
      </c>
      <c r="AG355" s="199"/>
      <c r="AH355" s="199">
        <v>9</v>
      </c>
      <c r="AI355" s="202"/>
      <c r="AJ355" s="192">
        <f>IF(AD355&lt;AH355,1,0)+IF(AD357&lt;AH357,1,0)+IF(AD359&lt;AH359,1,0)</f>
        <v>0</v>
      </c>
      <c r="AK355" s="193"/>
      <c r="AL355" s="191" t="s">
        <v>788</v>
      </c>
    </row>
    <row r="356" spans="14:38" ht="13.5" customHeight="1">
      <c r="N356" s="172"/>
      <c r="O356" s="194"/>
      <c r="P356" s="195"/>
      <c r="Q356" s="175"/>
      <c r="R356" s="174"/>
      <c r="S356" s="174"/>
      <c r="T356" s="174"/>
      <c r="U356" s="174"/>
      <c r="V356" s="180"/>
      <c r="W356" s="194"/>
      <c r="X356" s="195"/>
      <c r="Y356" s="184"/>
      <c r="AA356" s="172"/>
      <c r="AB356" s="194"/>
      <c r="AC356" s="195"/>
      <c r="AD356" s="175"/>
      <c r="AE356" s="174"/>
      <c r="AF356" s="174"/>
      <c r="AG356" s="174"/>
      <c r="AH356" s="174"/>
      <c r="AI356" s="180"/>
      <c r="AJ356" s="194"/>
      <c r="AK356" s="195"/>
      <c r="AL356" s="184"/>
    </row>
    <row r="357" spans="14:38" ht="13.5" customHeight="1">
      <c r="N357" s="172"/>
      <c r="O357" s="194"/>
      <c r="P357" s="195"/>
      <c r="Q357" s="175">
        <v>21</v>
      </c>
      <c r="R357" s="174"/>
      <c r="S357" s="174" t="s">
        <v>3</v>
      </c>
      <c r="T357" s="174"/>
      <c r="U357" s="174">
        <v>11</v>
      </c>
      <c r="V357" s="180"/>
      <c r="W357" s="194"/>
      <c r="X357" s="195"/>
      <c r="Y357" s="184"/>
      <c r="AA357" s="172"/>
      <c r="AB357" s="194"/>
      <c r="AC357" s="195"/>
      <c r="AD357" s="175">
        <v>21</v>
      </c>
      <c r="AE357" s="174"/>
      <c r="AF357" s="174" t="s">
        <v>696</v>
      </c>
      <c r="AG357" s="174"/>
      <c r="AH357" s="174">
        <v>14</v>
      </c>
      <c r="AI357" s="180"/>
      <c r="AJ357" s="194"/>
      <c r="AK357" s="195"/>
      <c r="AL357" s="184"/>
    </row>
    <row r="358" spans="14:38" ht="13.5" customHeight="1">
      <c r="N358" s="172" t="s">
        <v>340</v>
      </c>
      <c r="O358" s="194"/>
      <c r="P358" s="195"/>
      <c r="Q358" s="175"/>
      <c r="R358" s="174"/>
      <c r="S358" s="174"/>
      <c r="T358" s="174"/>
      <c r="U358" s="174"/>
      <c r="V358" s="180"/>
      <c r="W358" s="194"/>
      <c r="X358" s="195"/>
      <c r="Y358" s="184" t="s">
        <v>530</v>
      </c>
      <c r="AA358" s="172" t="s">
        <v>789</v>
      </c>
      <c r="AB358" s="194"/>
      <c r="AC358" s="195"/>
      <c r="AD358" s="175"/>
      <c r="AE358" s="174"/>
      <c r="AF358" s="174"/>
      <c r="AG358" s="174"/>
      <c r="AH358" s="174"/>
      <c r="AI358" s="180"/>
      <c r="AJ358" s="194"/>
      <c r="AK358" s="195"/>
      <c r="AL358" s="184" t="s">
        <v>790</v>
      </c>
    </row>
    <row r="359" spans="14:38" ht="13.5" customHeight="1">
      <c r="N359" s="172"/>
      <c r="O359" s="194"/>
      <c r="P359" s="195"/>
      <c r="Q359" s="175">
        <v>21</v>
      </c>
      <c r="R359" s="174"/>
      <c r="S359" s="174" t="s">
        <v>3</v>
      </c>
      <c r="T359" s="174"/>
      <c r="U359" s="174">
        <v>17</v>
      </c>
      <c r="V359" s="180"/>
      <c r="W359" s="194"/>
      <c r="X359" s="195"/>
      <c r="Y359" s="184"/>
      <c r="AA359" s="172"/>
      <c r="AB359" s="194"/>
      <c r="AC359" s="195"/>
      <c r="AD359" s="175"/>
      <c r="AE359" s="174"/>
      <c r="AF359" s="174" t="s">
        <v>696</v>
      </c>
      <c r="AG359" s="174"/>
      <c r="AH359" s="174"/>
      <c r="AI359" s="180"/>
      <c r="AJ359" s="194"/>
      <c r="AK359" s="195"/>
      <c r="AL359" s="184"/>
    </row>
    <row r="360" spans="14:38" ht="13.5" customHeight="1">
      <c r="N360" s="173"/>
      <c r="O360" s="196"/>
      <c r="P360" s="197"/>
      <c r="Q360" s="183"/>
      <c r="R360" s="181"/>
      <c r="S360" s="181"/>
      <c r="T360" s="181"/>
      <c r="U360" s="181"/>
      <c r="V360" s="182"/>
      <c r="W360" s="196"/>
      <c r="X360" s="197"/>
      <c r="Y360" s="185"/>
      <c r="AA360" s="173"/>
      <c r="AB360" s="196"/>
      <c r="AC360" s="197"/>
      <c r="AD360" s="183"/>
      <c r="AE360" s="181"/>
      <c r="AF360" s="181"/>
      <c r="AG360" s="181"/>
      <c r="AH360" s="181"/>
      <c r="AI360" s="182"/>
      <c r="AJ360" s="196"/>
      <c r="AK360" s="197"/>
      <c r="AL360" s="185"/>
    </row>
    <row r="361" spans="14:38" ht="14.25" customHeight="1">
      <c r="N361" s="176" t="s">
        <v>1</v>
      </c>
      <c r="O361" s="177" t="s">
        <v>1</v>
      </c>
      <c r="P361" s="177"/>
      <c r="Q361" s="177"/>
      <c r="R361" s="177"/>
      <c r="S361" s="177"/>
      <c r="T361" s="177"/>
      <c r="U361" s="177"/>
      <c r="V361" s="177"/>
      <c r="W361" s="177"/>
      <c r="X361" s="177"/>
      <c r="Y361" s="178"/>
      <c r="AA361" s="176" t="s">
        <v>701</v>
      </c>
      <c r="AB361" s="177" t="s">
        <v>701</v>
      </c>
      <c r="AC361" s="177"/>
      <c r="AD361" s="177"/>
      <c r="AE361" s="177"/>
      <c r="AF361" s="177"/>
      <c r="AG361" s="177"/>
      <c r="AH361" s="177"/>
      <c r="AI361" s="177"/>
      <c r="AJ361" s="177"/>
      <c r="AK361" s="177"/>
      <c r="AL361" s="178"/>
    </row>
    <row r="362" spans="14:38" ht="13.5" customHeight="1">
      <c r="N362" s="176" t="s">
        <v>337</v>
      </c>
      <c r="O362" s="192">
        <f>IF(Q362&gt;U362,1,0)+IF(Q364&gt;U364,1,0)+IF(Q366&gt;U366,1,0)</f>
        <v>2</v>
      </c>
      <c r="P362" s="193"/>
      <c r="Q362" s="198">
        <v>21</v>
      </c>
      <c r="R362" s="199"/>
      <c r="S362" s="199" t="s">
        <v>3</v>
      </c>
      <c r="T362" s="199"/>
      <c r="U362" s="199">
        <v>14</v>
      </c>
      <c r="V362" s="202"/>
      <c r="W362" s="192">
        <f>IF(Q362&lt;U362,1,0)+IF(Q364&lt;U364,1,0)+IF(Q366&lt;U366,1,0)</f>
        <v>0</v>
      </c>
      <c r="X362" s="193"/>
      <c r="Y362" s="191" t="s">
        <v>531</v>
      </c>
      <c r="AA362" s="176" t="s">
        <v>791</v>
      </c>
      <c r="AB362" s="192">
        <f>IF(AD362&gt;AH362,1,0)+IF(AD364&gt;AH364,1,0)+IF(AD366&gt;AH366,1,0)</f>
        <v>0</v>
      </c>
      <c r="AC362" s="193"/>
      <c r="AD362" s="198">
        <v>19</v>
      </c>
      <c r="AE362" s="199"/>
      <c r="AF362" s="199" t="s">
        <v>696</v>
      </c>
      <c r="AG362" s="199"/>
      <c r="AH362" s="199">
        <v>21</v>
      </c>
      <c r="AI362" s="202"/>
      <c r="AJ362" s="192">
        <f>IF(AD362&lt;AH362,1,0)+IF(AD364&lt;AH364,1,0)+IF(AD366&lt;AH366,1,0)</f>
        <v>2</v>
      </c>
      <c r="AK362" s="193"/>
      <c r="AL362" s="191" t="s">
        <v>792</v>
      </c>
    </row>
    <row r="363" spans="14:38" ht="13.5" customHeight="1">
      <c r="N363" s="172"/>
      <c r="O363" s="194"/>
      <c r="P363" s="195"/>
      <c r="Q363" s="175"/>
      <c r="R363" s="174"/>
      <c r="S363" s="174"/>
      <c r="T363" s="174"/>
      <c r="U363" s="174"/>
      <c r="V363" s="180"/>
      <c r="W363" s="194"/>
      <c r="X363" s="195"/>
      <c r="Y363" s="184"/>
      <c r="AA363" s="172"/>
      <c r="AB363" s="194"/>
      <c r="AC363" s="195"/>
      <c r="AD363" s="175"/>
      <c r="AE363" s="174"/>
      <c r="AF363" s="174"/>
      <c r="AG363" s="174"/>
      <c r="AH363" s="174"/>
      <c r="AI363" s="180"/>
      <c r="AJ363" s="194"/>
      <c r="AK363" s="195"/>
      <c r="AL363" s="184"/>
    </row>
    <row r="364" spans="14:38" ht="13.5" customHeight="1">
      <c r="N364" s="172"/>
      <c r="O364" s="194"/>
      <c r="P364" s="195"/>
      <c r="Q364" s="175">
        <v>21</v>
      </c>
      <c r="R364" s="174"/>
      <c r="S364" s="174" t="s">
        <v>3</v>
      </c>
      <c r="T364" s="174"/>
      <c r="U364" s="174">
        <v>16</v>
      </c>
      <c r="V364" s="180"/>
      <c r="W364" s="194"/>
      <c r="X364" s="195"/>
      <c r="Y364" s="184"/>
      <c r="AA364" s="172"/>
      <c r="AB364" s="194"/>
      <c r="AC364" s="195"/>
      <c r="AD364" s="175">
        <v>9</v>
      </c>
      <c r="AE364" s="174"/>
      <c r="AF364" s="174" t="s">
        <v>696</v>
      </c>
      <c r="AG364" s="174"/>
      <c r="AH364" s="174">
        <v>21</v>
      </c>
      <c r="AI364" s="180"/>
      <c r="AJ364" s="194"/>
      <c r="AK364" s="195"/>
      <c r="AL364" s="184"/>
    </row>
    <row r="365" spans="14:38" ht="13.5" customHeight="1">
      <c r="N365" s="172" t="s">
        <v>338</v>
      </c>
      <c r="O365" s="194"/>
      <c r="P365" s="195"/>
      <c r="Q365" s="175"/>
      <c r="R365" s="174"/>
      <c r="S365" s="174"/>
      <c r="T365" s="174"/>
      <c r="U365" s="174"/>
      <c r="V365" s="180"/>
      <c r="W365" s="194"/>
      <c r="X365" s="195"/>
      <c r="Y365" s="184" t="s">
        <v>532</v>
      </c>
      <c r="AA365" s="172" t="s">
        <v>793</v>
      </c>
      <c r="AB365" s="194"/>
      <c r="AC365" s="195"/>
      <c r="AD365" s="175"/>
      <c r="AE365" s="174"/>
      <c r="AF365" s="174"/>
      <c r="AG365" s="174"/>
      <c r="AH365" s="174"/>
      <c r="AI365" s="180"/>
      <c r="AJ365" s="194"/>
      <c r="AK365" s="195"/>
      <c r="AL365" s="184" t="s">
        <v>794</v>
      </c>
    </row>
    <row r="366" spans="14:38" ht="13.5" customHeight="1">
      <c r="N366" s="172"/>
      <c r="O366" s="194"/>
      <c r="P366" s="195"/>
      <c r="Q366" s="175"/>
      <c r="R366" s="174"/>
      <c r="S366" s="174" t="s">
        <v>3</v>
      </c>
      <c r="T366" s="174"/>
      <c r="U366" s="174"/>
      <c r="V366" s="180"/>
      <c r="W366" s="194"/>
      <c r="X366" s="195"/>
      <c r="Y366" s="184"/>
      <c r="AA366" s="172"/>
      <c r="AB366" s="194"/>
      <c r="AC366" s="195"/>
      <c r="AD366" s="175"/>
      <c r="AE366" s="174"/>
      <c r="AF366" s="174" t="s">
        <v>696</v>
      </c>
      <c r="AG366" s="174"/>
      <c r="AH366" s="174"/>
      <c r="AI366" s="180"/>
      <c r="AJ366" s="194"/>
      <c r="AK366" s="195"/>
      <c r="AL366" s="184"/>
    </row>
    <row r="367" spans="14:38" ht="13.5" customHeight="1">
      <c r="N367" s="173"/>
      <c r="O367" s="196"/>
      <c r="P367" s="197"/>
      <c r="Q367" s="183"/>
      <c r="R367" s="181"/>
      <c r="S367" s="181"/>
      <c r="T367" s="181"/>
      <c r="U367" s="181"/>
      <c r="V367" s="182"/>
      <c r="W367" s="196"/>
      <c r="X367" s="197"/>
      <c r="Y367" s="185"/>
      <c r="AA367" s="173"/>
      <c r="AB367" s="196"/>
      <c r="AC367" s="197"/>
      <c r="AD367" s="183"/>
      <c r="AE367" s="181"/>
      <c r="AF367" s="181"/>
      <c r="AG367" s="181"/>
      <c r="AH367" s="181"/>
      <c r="AI367" s="182"/>
      <c r="AJ367" s="196"/>
      <c r="AK367" s="197"/>
      <c r="AL367" s="185"/>
    </row>
    <row r="368" spans="14:38" ht="14.25" customHeight="1">
      <c r="N368" s="176" t="s">
        <v>2</v>
      </c>
      <c r="O368" s="177" t="s">
        <v>2</v>
      </c>
      <c r="P368" s="177"/>
      <c r="Q368" s="177"/>
      <c r="R368" s="177"/>
      <c r="S368" s="177"/>
      <c r="T368" s="177"/>
      <c r="U368" s="177"/>
      <c r="V368" s="177"/>
      <c r="W368" s="177"/>
      <c r="X368" s="177"/>
      <c r="Y368" s="178"/>
      <c r="AA368" s="176" t="s">
        <v>706</v>
      </c>
      <c r="AB368" s="177" t="s">
        <v>706</v>
      </c>
      <c r="AC368" s="177"/>
      <c r="AD368" s="177"/>
      <c r="AE368" s="177"/>
      <c r="AF368" s="177"/>
      <c r="AG368" s="177"/>
      <c r="AH368" s="177"/>
      <c r="AI368" s="177"/>
      <c r="AJ368" s="177"/>
      <c r="AK368" s="177"/>
      <c r="AL368" s="178"/>
    </row>
    <row r="369" spans="14:38" ht="13.5" customHeight="1">
      <c r="N369" s="176" t="s">
        <v>341</v>
      </c>
      <c r="O369" s="192">
        <f>IF(Q369&gt;U369,1,0)+IF(Q371&gt;U371,1,0)+IF(Q373&gt;U373,1,0)</f>
        <v>2</v>
      </c>
      <c r="P369" s="193"/>
      <c r="Q369" s="198">
        <v>21</v>
      </c>
      <c r="R369" s="199"/>
      <c r="S369" s="199" t="s">
        <v>3</v>
      </c>
      <c r="T369" s="199"/>
      <c r="U369" s="199">
        <v>11</v>
      </c>
      <c r="V369" s="202"/>
      <c r="W369" s="192">
        <f>IF(Q369&lt;U369,1,0)+IF(Q371&lt;U371,1,0)+IF(Q373&lt;U373,1,0)</f>
        <v>0</v>
      </c>
      <c r="X369" s="193"/>
      <c r="Y369" s="191" t="s">
        <v>527</v>
      </c>
      <c r="AA369" s="176" t="s">
        <v>795</v>
      </c>
      <c r="AB369" s="192">
        <f>IF(AD369&gt;AH369,1,0)+IF(AD371&gt;AH371,1,0)+IF(AD373&gt;AH373,1,0)</f>
        <v>2</v>
      </c>
      <c r="AC369" s="193"/>
      <c r="AD369" s="198">
        <v>21</v>
      </c>
      <c r="AE369" s="199"/>
      <c r="AF369" s="199" t="s">
        <v>696</v>
      </c>
      <c r="AG369" s="199"/>
      <c r="AH369" s="199">
        <v>11</v>
      </c>
      <c r="AI369" s="202"/>
      <c r="AJ369" s="192">
        <f>IF(AD369&lt;AH369,1,0)+IF(AD371&lt;AH371,1,0)+IF(AD373&lt;AH373,1,0)</f>
        <v>0</v>
      </c>
      <c r="AK369" s="193"/>
      <c r="AL369" s="191" t="s">
        <v>796</v>
      </c>
    </row>
    <row r="370" spans="14:38" ht="13.5" customHeight="1">
      <c r="N370" s="172"/>
      <c r="O370" s="194"/>
      <c r="P370" s="195"/>
      <c r="Q370" s="175"/>
      <c r="R370" s="174"/>
      <c r="S370" s="174"/>
      <c r="T370" s="174"/>
      <c r="U370" s="174"/>
      <c r="V370" s="180"/>
      <c r="W370" s="194"/>
      <c r="X370" s="195"/>
      <c r="Y370" s="184"/>
      <c r="AA370" s="172"/>
      <c r="AB370" s="194"/>
      <c r="AC370" s="195"/>
      <c r="AD370" s="175"/>
      <c r="AE370" s="174"/>
      <c r="AF370" s="174"/>
      <c r="AG370" s="174"/>
      <c r="AH370" s="174"/>
      <c r="AI370" s="180"/>
      <c r="AJ370" s="194"/>
      <c r="AK370" s="195"/>
      <c r="AL370" s="184"/>
    </row>
    <row r="371" spans="14:38" ht="13.5" customHeight="1">
      <c r="N371" s="172"/>
      <c r="O371" s="194"/>
      <c r="P371" s="195"/>
      <c r="Q371" s="175">
        <v>21</v>
      </c>
      <c r="R371" s="174"/>
      <c r="S371" s="174" t="s">
        <v>3</v>
      </c>
      <c r="T371" s="174"/>
      <c r="U371" s="174">
        <v>5</v>
      </c>
      <c r="V371" s="180"/>
      <c r="W371" s="194"/>
      <c r="X371" s="195"/>
      <c r="Y371" s="184"/>
      <c r="AA371" s="172"/>
      <c r="AB371" s="194"/>
      <c r="AC371" s="195"/>
      <c r="AD371" s="175">
        <v>21</v>
      </c>
      <c r="AE371" s="174"/>
      <c r="AF371" s="174" t="s">
        <v>696</v>
      </c>
      <c r="AG371" s="174"/>
      <c r="AH371" s="174">
        <v>18</v>
      </c>
      <c r="AI371" s="180"/>
      <c r="AJ371" s="194"/>
      <c r="AK371" s="195"/>
      <c r="AL371" s="184"/>
    </row>
    <row r="372" spans="14:38" ht="13.5" customHeight="1">
      <c r="N372" s="172" t="s">
        <v>342</v>
      </c>
      <c r="O372" s="194"/>
      <c r="P372" s="195"/>
      <c r="Q372" s="175"/>
      <c r="R372" s="174"/>
      <c r="S372" s="174"/>
      <c r="T372" s="174"/>
      <c r="U372" s="174"/>
      <c r="V372" s="180"/>
      <c r="W372" s="194"/>
      <c r="X372" s="195"/>
      <c r="Y372" s="184" t="s">
        <v>528</v>
      </c>
      <c r="AA372" s="172" t="s">
        <v>797</v>
      </c>
      <c r="AB372" s="194"/>
      <c r="AC372" s="195"/>
      <c r="AD372" s="175"/>
      <c r="AE372" s="174"/>
      <c r="AF372" s="174"/>
      <c r="AG372" s="174"/>
      <c r="AH372" s="174"/>
      <c r="AI372" s="180"/>
      <c r="AJ372" s="194"/>
      <c r="AK372" s="195"/>
      <c r="AL372" s="184" t="s">
        <v>798</v>
      </c>
    </row>
    <row r="373" spans="14:38" ht="13.5" customHeight="1">
      <c r="N373" s="172"/>
      <c r="O373" s="194"/>
      <c r="P373" s="195"/>
      <c r="Q373" s="175"/>
      <c r="R373" s="174"/>
      <c r="S373" s="174" t="s">
        <v>3</v>
      </c>
      <c r="T373" s="174"/>
      <c r="U373" s="174"/>
      <c r="V373" s="180"/>
      <c r="W373" s="194"/>
      <c r="X373" s="195"/>
      <c r="Y373" s="184"/>
      <c r="AA373" s="172"/>
      <c r="AB373" s="194"/>
      <c r="AC373" s="195"/>
      <c r="AD373" s="175"/>
      <c r="AE373" s="174"/>
      <c r="AF373" s="174" t="s">
        <v>696</v>
      </c>
      <c r="AG373" s="174"/>
      <c r="AH373" s="174"/>
      <c r="AI373" s="180"/>
      <c r="AJ373" s="194"/>
      <c r="AK373" s="195"/>
      <c r="AL373" s="184"/>
    </row>
    <row r="374" spans="14:38" ht="14.25" customHeight="1" thickBot="1">
      <c r="N374" s="190"/>
      <c r="O374" s="200"/>
      <c r="P374" s="201"/>
      <c r="Q374" s="188"/>
      <c r="R374" s="186"/>
      <c r="S374" s="186"/>
      <c r="T374" s="186"/>
      <c r="U374" s="186"/>
      <c r="V374" s="187"/>
      <c r="W374" s="200"/>
      <c r="X374" s="201"/>
      <c r="Y374" s="189"/>
      <c r="AA374" s="190"/>
      <c r="AB374" s="200"/>
      <c r="AC374" s="201"/>
      <c r="AD374" s="188"/>
      <c r="AE374" s="186"/>
      <c r="AF374" s="186"/>
      <c r="AG374" s="186"/>
      <c r="AH374" s="186"/>
      <c r="AI374" s="187"/>
      <c r="AJ374" s="200"/>
      <c r="AK374" s="201"/>
      <c r="AL374" s="189"/>
    </row>
    <row r="375" spans="14:27" ht="13.5" customHeight="1">
      <c r="N375" s="9"/>
      <c r="AA375" s="9"/>
    </row>
    <row r="376" spans="14:38" ht="15" customHeight="1" thickBot="1">
      <c r="N376" s="179" t="str">
        <f>"２部　試合番号"&amp;ROUNDUP(ROW()/25,0)</f>
        <v>２部　試合番号16</v>
      </c>
      <c r="O376" s="179"/>
      <c r="P376" s="179"/>
      <c r="Q376" s="179"/>
      <c r="R376" s="179"/>
      <c r="S376" s="179"/>
      <c r="T376" s="179"/>
      <c r="U376" s="179"/>
      <c r="V376" s="179"/>
      <c r="W376" s="179"/>
      <c r="X376" s="179"/>
      <c r="Y376" s="179"/>
      <c r="AA376" s="179" t="str">
        <f>"３部　試合番号"&amp;ROUNDUP(ROW()/25,0)&amp;"　決勝T　1回戦"</f>
        <v>３部　試合番号16　決勝T　1回戦</v>
      </c>
      <c r="AB376" s="179"/>
      <c r="AC376" s="179"/>
      <c r="AD376" s="179"/>
      <c r="AE376" s="179"/>
      <c r="AF376" s="179"/>
      <c r="AG376" s="179"/>
      <c r="AH376" s="179"/>
      <c r="AI376" s="179"/>
      <c r="AJ376" s="179"/>
      <c r="AK376" s="179"/>
      <c r="AL376" s="179"/>
    </row>
    <row r="377" spans="14:38" ht="14.25" customHeight="1">
      <c r="N377" s="83" t="s">
        <v>362</v>
      </c>
      <c r="O377" s="203">
        <f>IF(O380&gt;W380,1)+IF(O387&gt;W387,1)+IF(O394&gt;W394,1)</f>
        <v>3</v>
      </c>
      <c r="P377" s="204"/>
      <c r="Q377" s="204"/>
      <c r="R377" s="204"/>
      <c r="S377" s="204" t="s">
        <v>3</v>
      </c>
      <c r="T377" s="204"/>
      <c r="U377" s="204">
        <f>IF(O380&lt;W380,1)+IF(O387&lt;W387,1)+IF(O394&lt;W394,1)</f>
        <v>0</v>
      </c>
      <c r="V377" s="204"/>
      <c r="W377" s="204"/>
      <c r="X377" s="207"/>
      <c r="Y377" s="84" t="s">
        <v>209</v>
      </c>
      <c r="AA377" s="83" t="s">
        <v>255</v>
      </c>
      <c r="AB377" s="203">
        <f>IF(AB380&gt;AJ380,1)+IF(AB387&gt;AJ387,1)+IF(AB394&gt;AJ394,1)</f>
        <v>2</v>
      </c>
      <c r="AC377" s="204"/>
      <c r="AD377" s="204"/>
      <c r="AE377" s="204"/>
      <c r="AF377" s="204" t="s">
        <v>3</v>
      </c>
      <c r="AG377" s="204"/>
      <c r="AH377" s="204">
        <f>IF(AB380&lt;AJ380,1)+IF(AB387&lt;AJ387,1)+IF(AB394&lt;AJ394,1)</f>
        <v>0</v>
      </c>
      <c r="AI377" s="204"/>
      <c r="AJ377" s="204"/>
      <c r="AK377" s="207"/>
      <c r="AL377" s="84" t="s">
        <v>170</v>
      </c>
    </row>
    <row r="378" spans="14:38" ht="14.25">
      <c r="N378" s="85" t="s">
        <v>231</v>
      </c>
      <c r="O378" s="205"/>
      <c r="P378" s="206"/>
      <c r="Q378" s="206"/>
      <c r="R378" s="206"/>
      <c r="S378" s="206"/>
      <c r="T378" s="206"/>
      <c r="U378" s="206"/>
      <c r="V378" s="206"/>
      <c r="W378" s="206"/>
      <c r="X378" s="208"/>
      <c r="Y378" s="86" t="s">
        <v>231</v>
      </c>
      <c r="AA378" s="85" t="s">
        <v>231</v>
      </c>
      <c r="AB378" s="205"/>
      <c r="AC378" s="206"/>
      <c r="AD378" s="206"/>
      <c r="AE378" s="206"/>
      <c r="AF378" s="206"/>
      <c r="AG378" s="206"/>
      <c r="AH378" s="206"/>
      <c r="AI378" s="206"/>
      <c r="AJ378" s="206"/>
      <c r="AK378" s="208"/>
      <c r="AL378" s="86" t="s">
        <v>239</v>
      </c>
    </row>
    <row r="379" spans="14:38" ht="14.25" customHeight="1">
      <c r="N379" s="176" t="s">
        <v>0</v>
      </c>
      <c r="O379" s="177"/>
      <c r="P379" s="177"/>
      <c r="Q379" s="177"/>
      <c r="R379" s="177"/>
      <c r="S379" s="177"/>
      <c r="T379" s="177"/>
      <c r="U379" s="177"/>
      <c r="V379" s="177"/>
      <c r="W379" s="177"/>
      <c r="X379" s="177"/>
      <c r="Y379" s="178"/>
      <c r="AA379" s="176" t="s">
        <v>0</v>
      </c>
      <c r="AB379" s="177"/>
      <c r="AC379" s="177"/>
      <c r="AD379" s="177"/>
      <c r="AE379" s="177"/>
      <c r="AF379" s="177"/>
      <c r="AG379" s="177"/>
      <c r="AH379" s="177"/>
      <c r="AI379" s="177"/>
      <c r="AJ379" s="177"/>
      <c r="AK379" s="177"/>
      <c r="AL379" s="178"/>
    </row>
    <row r="380" spans="14:38" ht="13.5" customHeight="1">
      <c r="N380" s="176" t="s">
        <v>368</v>
      </c>
      <c r="O380" s="192">
        <f>IF(Q380&gt;U380,1,0)+IF(Q382&gt;U382,1,0)+IF(Q384&gt;U384,1,0)</f>
        <v>2</v>
      </c>
      <c r="P380" s="193"/>
      <c r="Q380" s="198">
        <v>25</v>
      </c>
      <c r="R380" s="199"/>
      <c r="S380" s="199" t="s">
        <v>3</v>
      </c>
      <c r="T380" s="199"/>
      <c r="U380" s="199">
        <v>23</v>
      </c>
      <c r="V380" s="202"/>
      <c r="W380" s="192">
        <f>IF(Q380&lt;U380,1,0)+IF(Q382&lt;U382,1,0)+IF(Q384&lt;U384,1,0)</f>
        <v>1</v>
      </c>
      <c r="X380" s="193"/>
      <c r="Y380" s="191" t="s">
        <v>359</v>
      </c>
      <c r="AA380" s="176" t="s">
        <v>256</v>
      </c>
      <c r="AB380" s="192">
        <f>IF(AD380&gt;AH380,1,0)+IF(AD382&gt;AH382,1,0)+IF(AD384&gt;AH384,1,0)</f>
        <v>2</v>
      </c>
      <c r="AC380" s="193"/>
      <c r="AD380" s="198">
        <v>21</v>
      </c>
      <c r="AE380" s="199"/>
      <c r="AF380" s="199" t="s">
        <v>3</v>
      </c>
      <c r="AG380" s="199"/>
      <c r="AH380" s="199">
        <v>10</v>
      </c>
      <c r="AI380" s="202"/>
      <c r="AJ380" s="192">
        <f>IF(AD380&lt;AH380,1,0)+IF(AD382&lt;AH382,1,0)+IF(AD384&lt;AH384,1,0)</f>
        <v>0</v>
      </c>
      <c r="AK380" s="193"/>
      <c r="AL380" s="191" t="s">
        <v>279</v>
      </c>
    </row>
    <row r="381" spans="14:38" ht="13.5" customHeight="1">
      <c r="N381" s="172"/>
      <c r="O381" s="194"/>
      <c r="P381" s="195"/>
      <c r="Q381" s="175"/>
      <c r="R381" s="174"/>
      <c r="S381" s="174"/>
      <c r="T381" s="174"/>
      <c r="U381" s="174"/>
      <c r="V381" s="180"/>
      <c r="W381" s="194"/>
      <c r="X381" s="195"/>
      <c r="Y381" s="184"/>
      <c r="AA381" s="172"/>
      <c r="AB381" s="194"/>
      <c r="AC381" s="195"/>
      <c r="AD381" s="175"/>
      <c r="AE381" s="174"/>
      <c r="AF381" s="174"/>
      <c r="AG381" s="174"/>
      <c r="AH381" s="174"/>
      <c r="AI381" s="180"/>
      <c r="AJ381" s="194"/>
      <c r="AK381" s="195"/>
      <c r="AL381" s="184"/>
    </row>
    <row r="382" spans="14:38" ht="13.5" customHeight="1">
      <c r="N382" s="172"/>
      <c r="O382" s="194"/>
      <c r="P382" s="195"/>
      <c r="Q382" s="175">
        <v>18</v>
      </c>
      <c r="R382" s="174"/>
      <c r="S382" s="174" t="s">
        <v>3</v>
      </c>
      <c r="T382" s="174"/>
      <c r="U382" s="174">
        <v>21</v>
      </c>
      <c r="V382" s="180"/>
      <c r="W382" s="194"/>
      <c r="X382" s="195"/>
      <c r="Y382" s="184"/>
      <c r="AA382" s="172"/>
      <c r="AB382" s="194"/>
      <c r="AC382" s="195"/>
      <c r="AD382" s="175">
        <v>21</v>
      </c>
      <c r="AE382" s="174"/>
      <c r="AF382" s="174" t="s">
        <v>3</v>
      </c>
      <c r="AG382" s="174"/>
      <c r="AH382" s="174">
        <v>12</v>
      </c>
      <c r="AI382" s="180"/>
      <c r="AJ382" s="194"/>
      <c r="AK382" s="195"/>
      <c r="AL382" s="184"/>
    </row>
    <row r="383" spans="14:38" ht="13.5" customHeight="1">
      <c r="N383" s="172" t="s">
        <v>523</v>
      </c>
      <c r="O383" s="194"/>
      <c r="P383" s="195"/>
      <c r="Q383" s="175"/>
      <c r="R383" s="174"/>
      <c r="S383" s="174"/>
      <c r="T383" s="174"/>
      <c r="U383" s="174"/>
      <c r="V383" s="180"/>
      <c r="W383" s="194"/>
      <c r="X383" s="195"/>
      <c r="Y383" s="184" t="s">
        <v>358</v>
      </c>
      <c r="AA383" s="172" t="s">
        <v>257</v>
      </c>
      <c r="AB383" s="194"/>
      <c r="AC383" s="195"/>
      <c r="AD383" s="175"/>
      <c r="AE383" s="174"/>
      <c r="AF383" s="174"/>
      <c r="AG383" s="174"/>
      <c r="AH383" s="174"/>
      <c r="AI383" s="180"/>
      <c r="AJ383" s="194"/>
      <c r="AK383" s="195"/>
      <c r="AL383" s="184" t="s">
        <v>280</v>
      </c>
    </row>
    <row r="384" spans="14:38" ht="13.5" customHeight="1">
      <c r="N384" s="172"/>
      <c r="O384" s="194"/>
      <c r="P384" s="195"/>
      <c r="Q384" s="175">
        <v>21</v>
      </c>
      <c r="R384" s="174"/>
      <c r="S384" s="174" t="s">
        <v>3</v>
      </c>
      <c r="T384" s="174"/>
      <c r="U384" s="174">
        <v>19</v>
      </c>
      <c r="V384" s="180"/>
      <c r="W384" s="194"/>
      <c r="X384" s="195"/>
      <c r="Y384" s="184"/>
      <c r="AA384" s="172"/>
      <c r="AB384" s="194"/>
      <c r="AC384" s="195"/>
      <c r="AD384" s="175"/>
      <c r="AE384" s="174"/>
      <c r="AF384" s="174" t="s">
        <v>3</v>
      </c>
      <c r="AG384" s="174"/>
      <c r="AH384" s="174"/>
      <c r="AI384" s="180"/>
      <c r="AJ384" s="194"/>
      <c r="AK384" s="195"/>
      <c r="AL384" s="184"/>
    </row>
    <row r="385" spans="14:38" ht="13.5" customHeight="1">
      <c r="N385" s="173"/>
      <c r="O385" s="196"/>
      <c r="P385" s="197"/>
      <c r="Q385" s="183"/>
      <c r="R385" s="181"/>
      <c r="S385" s="181"/>
      <c r="T385" s="181"/>
      <c r="U385" s="181"/>
      <c r="V385" s="182"/>
      <c r="W385" s="196"/>
      <c r="X385" s="197"/>
      <c r="Y385" s="185"/>
      <c r="AA385" s="173"/>
      <c r="AB385" s="196"/>
      <c r="AC385" s="197"/>
      <c r="AD385" s="183"/>
      <c r="AE385" s="181"/>
      <c r="AF385" s="181"/>
      <c r="AG385" s="181"/>
      <c r="AH385" s="181"/>
      <c r="AI385" s="182"/>
      <c r="AJ385" s="196"/>
      <c r="AK385" s="197"/>
      <c r="AL385" s="185"/>
    </row>
    <row r="386" spans="14:38" ht="14.25" customHeight="1">
      <c r="N386" s="176" t="s">
        <v>1</v>
      </c>
      <c r="O386" s="177" t="s">
        <v>1</v>
      </c>
      <c r="P386" s="177"/>
      <c r="Q386" s="177"/>
      <c r="R386" s="177"/>
      <c r="S386" s="177"/>
      <c r="T386" s="177"/>
      <c r="U386" s="177"/>
      <c r="V386" s="177"/>
      <c r="W386" s="177"/>
      <c r="X386" s="177"/>
      <c r="Y386" s="178"/>
      <c r="AA386" s="176" t="s">
        <v>1</v>
      </c>
      <c r="AB386" s="177" t="s">
        <v>1</v>
      </c>
      <c r="AC386" s="177"/>
      <c r="AD386" s="177"/>
      <c r="AE386" s="177"/>
      <c r="AF386" s="177"/>
      <c r="AG386" s="177"/>
      <c r="AH386" s="177"/>
      <c r="AI386" s="177"/>
      <c r="AJ386" s="177"/>
      <c r="AK386" s="177"/>
      <c r="AL386" s="178"/>
    </row>
    <row r="387" spans="14:38" ht="13.5" customHeight="1">
      <c r="N387" s="176" t="s">
        <v>366</v>
      </c>
      <c r="O387" s="192">
        <f>IF(Q387&gt;U387,1,0)+IF(Q389&gt;U389,1,0)+IF(Q391&gt;U391,1,0)</f>
        <v>2</v>
      </c>
      <c r="P387" s="193"/>
      <c r="Q387" s="198">
        <v>21</v>
      </c>
      <c r="R387" s="199"/>
      <c r="S387" s="199" t="s">
        <v>3</v>
      </c>
      <c r="T387" s="199"/>
      <c r="U387" s="199">
        <v>14</v>
      </c>
      <c r="V387" s="202"/>
      <c r="W387" s="192">
        <f>IF(Q387&lt;U387,1,0)+IF(Q389&lt;U389,1,0)+IF(Q391&lt;U391,1,0)</f>
        <v>0</v>
      </c>
      <c r="X387" s="193"/>
      <c r="Y387" s="191" t="s">
        <v>356</v>
      </c>
      <c r="AA387" s="176" t="s">
        <v>258</v>
      </c>
      <c r="AB387" s="192">
        <f>IF(AD387&gt;AH387,1,0)+IF(AD389&gt;AH389,1,0)+IF(AD391&gt;AH391,1,0)</f>
        <v>2</v>
      </c>
      <c r="AC387" s="193"/>
      <c r="AD387" s="198">
        <v>21</v>
      </c>
      <c r="AE387" s="199"/>
      <c r="AF387" s="199" t="s">
        <v>3</v>
      </c>
      <c r="AG387" s="199"/>
      <c r="AH387" s="199">
        <v>15</v>
      </c>
      <c r="AI387" s="202"/>
      <c r="AJ387" s="192">
        <f>IF(AD387&lt;AH387,1,0)+IF(AD389&lt;AH389,1,0)+IF(AD391&lt;AH391,1,0)</f>
        <v>0</v>
      </c>
      <c r="AK387" s="193"/>
      <c r="AL387" s="191" t="s">
        <v>228</v>
      </c>
    </row>
    <row r="388" spans="14:38" ht="13.5" customHeight="1">
      <c r="N388" s="172"/>
      <c r="O388" s="194"/>
      <c r="P388" s="195"/>
      <c r="Q388" s="175"/>
      <c r="R388" s="174"/>
      <c r="S388" s="174"/>
      <c r="T388" s="174"/>
      <c r="U388" s="174"/>
      <c r="V388" s="180"/>
      <c r="W388" s="194"/>
      <c r="X388" s="195"/>
      <c r="Y388" s="184"/>
      <c r="AA388" s="172"/>
      <c r="AB388" s="194"/>
      <c r="AC388" s="195"/>
      <c r="AD388" s="175"/>
      <c r="AE388" s="174"/>
      <c r="AF388" s="174"/>
      <c r="AG388" s="174"/>
      <c r="AH388" s="174"/>
      <c r="AI388" s="180"/>
      <c r="AJ388" s="194"/>
      <c r="AK388" s="195"/>
      <c r="AL388" s="184"/>
    </row>
    <row r="389" spans="14:38" ht="13.5" customHeight="1">
      <c r="N389" s="172"/>
      <c r="O389" s="194"/>
      <c r="P389" s="195"/>
      <c r="Q389" s="175">
        <v>21</v>
      </c>
      <c r="R389" s="174"/>
      <c r="S389" s="174" t="s">
        <v>3</v>
      </c>
      <c r="T389" s="174"/>
      <c r="U389" s="174">
        <v>10</v>
      </c>
      <c r="V389" s="180"/>
      <c r="W389" s="194"/>
      <c r="X389" s="195"/>
      <c r="Y389" s="184"/>
      <c r="AA389" s="172"/>
      <c r="AB389" s="194"/>
      <c r="AC389" s="195"/>
      <c r="AD389" s="175">
        <v>21</v>
      </c>
      <c r="AE389" s="174"/>
      <c r="AF389" s="174" t="s">
        <v>3</v>
      </c>
      <c r="AG389" s="174"/>
      <c r="AH389" s="174">
        <v>8</v>
      </c>
      <c r="AI389" s="180"/>
      <c r="AJ389" s="194"/>
      <c r="AK389" s="195"/>
      <c r="AL389" s="184"/>
    </row>
    <row r="390" spans="14:38" ht="13.5" customHeight="1">
      <c r="N390" s="172" t="s">
        <v>363</v>
      </c>
      <c r="O390" s="194"/>
      <c r="P390" s="195"/>
      <c r="Q390" s="175"/>
      <c r="R390" s="174"/>
      <c r="S390" s="174"/>
      <c r="T390" s="174"/>
      <c r="U390" s="174"/>
      <c r="V390" s="180"/>
      <c r="W390" s="194"/>
      <c r="X390" s="195"/>
      <c r="Y390" s="184" t="s">
        <v>357</v>
      </c>
      <c r="AA390" s="172" t="s">
        <v>259</v>
      </c>
      <c r="AB390" s="194"/>
      <c r="AC390" s="195"/>
      <c r="AD390" s="175"/>
      <c r="AE390" s="174"/>
      <c r="AF390" s="174"/>
      <c r="AG390" s="174"/>
      <c r="AH390" s="174"/>
      <c r="AI390" s="180"/>
      <c r="AJ390" s="194"/>
      <c r="AK390" s="195"/>
      <c r="AL390" s="184" t="s">
        <v>277</v>
      </c>
    </row>
    <row r="391" spans="14:38" ht="13.5" customHeight="1">
      <c r="N391" s="172"/>
      <c r="O391" s="194"/>
      <c r="P391" s="195"/>
      <c r="Q391" s="175"/>
      <c r="R391" s="174"/>
      <c r="S391" s="174" t="s">
        <v>3</v>
      </c>
      <c r="T391" s="174"/>
      <c r="U391" s="174"/>
      <c r="V391" s="180"/>
      <c r="W391" s="194"/>
      <c r="X391" s="195"/>
      <c r="Y391" s="184"/>
      <c r="AA391" s="172"/>
      <c r="AB391" s="194"/>
      <c r="AC391" s="195"/>
      <c r="AD391" s="175"/>
      <c r="AE391" s="174"/>
      <c r="AF391" s="174" t="s">
        <v>3</v>
      </c>
      <c r="AG391" s="174"/>
      <c r="AH391" s="174"/>
      <c r="AI391" s="180"/>
      <c r="AJ391" s="194"/>
      <c r="AK391" s="195"/>
      <c r="AL391" s="184"/>
    </row>
    <row r="392" spans="14:38" ht="13.5" customHeight="1">
      <c r="N392" s="173"/>
      <c r="O392" s="196"/>
      <c r="P392" s="197"/>
      <c r="Q392" s="183"/>
      <c r="R392" s="181"/>
      <c r="S392" s="181"/>
      <c r="T392" s="181"/>
      <c r="U392" s="181"/>
      <c r="V392" s="182"/>
      <c r="W392" s="196"/>
      <c r="X392" s="197"/>
      <c r="Y392" s="185"/>
      <c r="AA392" s="173"/>
      <c r="AB392" s="196"/>
      <c r="AC392" s="197"/>
      <c r="AD392" s="183"/>
      <c r="AE392" s="181"/>
      <c r="AF392" s="181"/>
      <c r="AG392" s="181"/>
      <c r="AH392" s="181"/>
      <c r="AI392" s="182"/>
      <c r="AJ392" s="196"/>
      <c r="AK392" s="197"/>
      <c r="AL392" s="185"/>
    </row>
    <row r="393" spans="14:38" ht="14.25" customHeight="1">
      <c r="N393" s="176" t="s">
        <v>2</v>
      </c>
      <c r="O393" s="177" t="s">
        <v>2</v>
      </c>
      <c r="P393" s="177"/>
      <c r="Q393" s="177"/>
      <c r="R393" s="177"/>
      <c r="S393" s="177"/>
      <c r="T393" s="177"/>
      <c r="U393" s="177"/>
      <c r="V393" s="177"/>
      <c r="W393" s="177"/>
      <c r="X393" s="177"/>
      <c r="Y393" s="178"/>
      <c r="AA393" s="176" t="s">
        <v>2</v>
      </c>
      <c r="AB393" s="177" t="s">
        <v>2</v>
      </c>
      <c r="AC393" s="177"/>
      <c r="AD393" s="177"/>
      <c r="AE393" s="177"/>
      <c r="AF393" s="177"/>
      <c r="AG393" s="177"/>
      <c r="AH393" s="177"/>
      <c r="AI393" s="177"/>
      <c r="AJ393" s="177"/>
      <c r="AK393" s="177"/>
      <c r="AL393" s="178"/>
    </row>
    <row r="394" spans="14:38" ht="13.5" customHeight="1">
      <c r="N394" s="176" t="s">
        <v>364</v>
      </c>
      <c r="O394" s="192">
        <f>IF(Q394&gt;U394,1,0)+IF(Q396&gt;U396,1,0)+IF(Q398&gt;U398,1,0)</f>
        <v>2</v>
      </c>
      <c r="P394" s="193"/>
      <c r="Q394" s="198">
        <v>21</v>
      </c>
      <c r="R394" s="199"/>
      <c r="S394" s="199" t="s">
        <v>3</v>
      </c>
      <c r="T394" s="199"/>
      <c r="U394" s="199">
        <v>15</v>
      </c>
      <c r="V394" s="202"/>
      <c r="W394" s="192">
        <f>IF(Q394&lt;U394,1,0)+IF(Q396&lt;U396,1,0)+IF(Q398&lt;U398,1,0)</f>
        <v>0</v>
      </c>
      <c r="X394" s="193"/>
      <c r="Y394" s="191" t="s">
        <v>360</v>
      </c>
      <c r="AA394" s="176" t="s">
        <v>260</v>
      </c>
      <c r="AB394" s="192">
        <f>IF(AD394&gt;AH394,1,0)+IF(AD396&gt;AH396,1,0)+IF(AD398&gt;AH398,1,0)</f>
        <v>0</v>
      </c>
      <c r="AC394" s="193"/>
      <c r="AD394" s="198"/>
      <c r="AE394" s="199"/>
      <c r="AF394" s="199" t="s">
        <v>3</v>
      </c>
      <c r="AG394" s="199"/>
      <c r="AH394" s="199"/>
      <c r="AI394" s="202"/>
      <c r="AJ394" s="192">
        <f>IF(AD394&lt;AH394,1,0)+IF(AD396&lt;AH396,1,0)+IF(AD398&lt;AH398,1,0)</f>
        <v>0</v>
      </c>
      <c r="AK394" s="193"/>
      <c r="AL394" s="191" t="s">
        <v>229</v>
      </c>
    </row>
    <row r="395" spans="14:38" ht="13.5" customHeight="1">
      <c r="N395" s="172"/>
      <c r="O395" s="194"/>
      <c r="P395" s="195"/>
      <c r="Q395" s="175"/>
      <c r="R395" s="174"/>
      <c r="S395" s="174"/>
      <c r="T395" s="174"/>
      <c r="U395" s="174"/>
      <c r="V395" s="180"/>
      <c r="W395" s="194"/>
      <c r="X395" s="195"/>
      <c r="Y395" s="184"/>
      <c r="AA395" s="172"/>
      <c r="AB395" s="194"/>
      <c r="AC395" s="195"/>
      <c r="AD395" s="175"/>
      <c r="AE395" s="174"/>
      <c r="AF395" s="174"/>
      <c r="AG395" s="174"/>
      <c r="AH395" s="174"/>
      <c r="AI395" s="180"/>
      <c r="AJ395" s="194"/>
      <c r="AK395" s="195"/>
      <c r="AL395" s="184"/>
    </row>
    <row r="396" spans="14:38" ht="13.5" customHeight="1">
      <c r="N396" s="172"/>
      <c r="O396" s="194"/>
      <c r="P396" s="195"/>
      <c r="Q396" s="175">
        <v>21</v>
      </c>
      <c r="R396" s="174"/>
      <c r="S396" s="174" t="s">
        <v>3</v>
      </c>
      <c r="T396" s="174"/>
      <c r="U396" s="174">
        <v>12</v>
      </c>
      <c r="V396" s="180"/>
      <c r="W396" s="194"/>
      <c r="X396" s="195"/>
      <c r="Y396" s="184"/>
      <c r="AA396" s="172"/>
      <c r="AB396" s="194"/>
      <c r="AC396" s="195"/>
      <c r="AD396" s="175"/>
      <c r="AE396" s="174"/>
      <c r="AF396" s="174" t="s">
        <v>3</v>
      </c>
      <c r="AG396" s="174"/>
      <c r="AH396" s="174"/>
      <c r="AI396" s="180"/>
      <c r="AJ396" s="194"/>
      <c r="AK396" s="195"/>
      <c r="AL396" s="184"/>
    </row>
    <row r="397" spans="14:38" ht="13.5" customHeight="1">
      <c r="N397" s="172" t="s">
        <v>365</v>
      </c>
      <c r="O397" s="194"/>
      <c r="P397" s="195"/>
      <c r="Q397" s="175"/>
      <c r="R397" s="174"/>
      <c r="S397" s="174"/>
      <c r="T397" s="174"/>
      <c r="U397" s="174"/>
      <c r="V397" s="180"/>
      <c r="W397" s="194"/>
      <c r="X397" s="195"/>
      <c r="Y397" s="184" t="s">
        <v>361</v>
      </c>
      <c r="AA397" s="172" t="s">
        <v>261</v>
      </c>
      <c r="AB397" s="194"/>
      <c r="AC397" s="195"/>
      <c r="AD397" s="175"/>
      <c r="AE397" s="174"/>
      <c r="AF397" s="174"/>
      <c r="AG397" s="174"/>
      <c r="AH397" s="174"/>
      <c r="AI397" s="180"/>
      <c r="AJ397" s="194"/>
      <c r="AK397" s="195"/>
      <c r="AL397" s="184" t="s">
        <v>278</v>
      </c>
    </row>
    <row r="398" spans="14:38" ht="13.5" customHeight="1">
      <c r="N398" s="172"/>
      <c r="O398" s="194"/>
      <c r="P398" s="195"/>
      <c r="Q398" s="175"/>
      <c r="R398" s="174"/>
      <c r="S398" s="174" t="s">
        <v>3</v>
      </c>
      <c r="T398" s="174"/>
      <c r="U398" s="174"/>
      <c r="V398" s="180"/>
      <c r="W398" s="194"/>
      <c r="X398" s="195"/>
      <c r="Y398" s="184"/>
      <c r="AA398" s="172"/>
      <c r="AB398" s="194"/>
      <c r="AC398" s="195"/>
      <c r="AD398" s="175"/>
      <c r="AE398" s="174"/>
      <c r="AF398" s="174" t="s">
        <v>3</v>
      </c>
      <c r="AG398" s="174"/>
      <c r="AH398" s="174"/>
      <c r="AI398" s="180"/>
      <c r="AJ398" s="194"/>
      <c r="AK398" s="195"/>
      <c r="AL398" s="184"/>
    </row>
    <row r="399" spans="14:38" ht="14.25" customHeight="1" thickBot="1">
      <c r="N399" s="190"/>
      <c r="O399" s="200"/>
      <c r="P399" s="201"/>
      <c r="Q399" s="188"/>
      <c r="R399" s="186"/>
      <c r="S399" s="186"/>
      <c r="T399" s="186"/>
      <c r="U399" s="186"/>
      <c r="V399" s="187"/>
      <c r="W399" s="200"/>
      <c r="X399" s="201"/>
      <c r="Y399" s="189"/>
      <c r="AA399" s="190"/>
      <c r="AB399" s="200"/>
      <c r="AC399" s="201"/>
      <c r="AD399" s="188"/>
      <c r="AE399" s="186"/>
      <c r="AF399" s="186"/>
      <c r="AG399" s="186"/>
      <c r="AH399" s="186"/>
      <c r="AI399" s="187"/>
      <c r="AJ399" s="200"/>
      <c r="AK399" s="201"/>
      <c r="AL399" s="189"/>
    </row>
    <row r="400" spans="14:27" ht="13.5" customHeight="1">
      <c r="N400" s="9"/>
      <c r="AA400" s="9"/>
    </row>
    <row r="401" spans="14:38" ht="15" customHeight="1" thickBot="1">
      <c r="N401" s="179" t="str">
        <f>"２部　試合番号"&amp;ROUNDUP(ROW()/25,0)</f>
        <v>２部　試合番号17</v>
      </c>
      <c r="O401" s="179"/>
      <c r="P401" s="179"/>
      <c r="Q401" s="179"/>
      <c r="R401" s="179"/>
      <c r="S401" s="179"/>
      <c r="T401" s="179"/>
      <c r="U401" s="179"/>
      <c r="V401" s="179"/>
      <c r="W401" s="179"/>
      <c r="X401" s="179"/>
      <c r="Y401" s="179"/>
      <c r="AA401" s="179" t="str">
        <f>"３部　試合番号"&amp;ROUNDUP(ROW()/25,0)&amp;"　準決勝"</f>
        <v>３部　試合番号17　準決勝</v>
      </c>
      <c r="AB401" s="179"/>
      <c r="AC401" s="179"/>
      <c r="AD401" s="179"/>
      <c r="AE401" s="179"/>
      <c r="AF401" s="179"/>
      <c r="AG401" s="179"/>
      <c r="AH401" s="179"/>
      <c r="AI401" s="179"/>
      <c r="AJ401" s="179"/>
      <c r="AK401" s="179"/>
      <c r="AL401" s="179"/>
    </row>
    <row r="402" spans="14:38" ht="14.25" customHeight="1">
      <c r="N402" s="83" t="s">
        <v>369</v>
      </c>
      <c r="O402" s="203">
        <f>IF(O405&gt;W405,1)+IF(O412&gt;W412,1)+IF(O419&gt;W419,1)</f>
        <v>1</v>
      </c>
      <c r="P402" s="204"/>
      <c r="Q402" s="204"/>
      <c r="R402" s="204"/>
      <c r="S402" s="204" t="s">
        <v>3</v>
      </c>
      <c r="T402" s="204"/>
      <c r="U402" s="204">
        <f>IF(O405&lt;W405,1)+IF(O412&lt;W412,1)+IF(O419&lt;W419,1)</f>
        <v>2</v>
      </c>
      <c r="V402" s="204"/>
      <c r="W402" s="204"/>
      <c r="X402" s="207"/>
      <c r="Y402" s="84" t="s">
        <v>241</v>
      </c>
      <c r="AA402" s="83" t="s">
        <v>294</v>
      </c>
      <c r="AB402" s="203">
        <f>IF(AB405&gt;AJ405,1)+IF(AB412&gt;AJ412,1)+IF(AB419&gt;AJ419,1)</f>
        <v>0</v>
      </c>
      <c r="AC402" s="204"/>
      <c r="AD402" s="204"/>
      <c r="AE402" s="204"/>
      <c r="AF402" s="204" t="s">
        <v>3</v>
      </c>
      <c r="AG402" s="204"/>
      <c r="AH402" s="204">
        <f>IF(AB405&lt;AJ405,1)+IF(AB412&lt;AJ412,1)+IF(AB419&lt;AJ419,1)</f>
        <v>2</v>
      </c>
      <c r="AI402" s="204"/>
      <c r="AJ402" s="204"/>
      <c r="AK402" s="207"/>
      <c r="AL402" s="84" t="s">
        <v>255</v>
      </c>
    </row>
    <row r="403" spans="14:38" ht="14.25">
      <c r="N403" s="85" t="s">
        <v>370</v>
      </c>
      <c r="O403" s="205"/>
      <c r="P403" s="206"/>
      <c r="Q403" s="206"/>
      <c r="R403" s="206"/>
      <c r="S403" s="206"/>
      <c r="T403" s="206"/>
      <c r="U403" s="206"/>
      <c r="V403" s="206"/>
      <c r="W403" s="206"/>
      <c r="X403" s="208"/>
      <c r="Y403" s="86" t="s">
        <v>242</v>
      </c>
      <c r="AA403" s="85" t="s">
        <v>231</v>
      </c>
      <c r="AB403" s="205"/>
      <c r="AC403" s="206"/>
      <c r="AD403" s="206"/>
      <c r="AE403" s="206"/>
      <c r="AF403" s="206"/>
      <c r="AG403" s="206"/>
      <c r="AH403" s="206"/>
      <c r="AI403" s="206"/>
      <c r="AJ403" s="206"/>
      <c r="AK403" s="208"/>
      <c r="AL403" s="86" t="s">
        <v>231</v>
      </c>
    </row>
    <row r="404" spans="14:38" ht="14.25" customHeight="1">
      <c r="N404" s="176" t="s">
        <v>0</v>
      </c>
      <c r="O404" s="177"/>
      <c r="P404" s="177"/>
      <c r="Q404" s="177"/>
      <c r="R404" s="177"/>
      <c r="S404" s="177"/>
      <c r="T404" s="177"/>
      <c r="U404" s="177"/>
      <c r="V404" s="177"/>
      <c r="W404" s="177"/>
      <c r="X404" s="177"/>
      <c r="Y404" s="178"/>
      <c r="AA404" s="176" t="s">
        <v>0</v>
      </c>
      <c r="AB404" s="177"/>
      <c r="AC404" s="177"/>
      <c r="AD404" s="177"/>
      <c r="AE404" s="177"/>
      <c r="AF404" s="177"/>
      <c r="AG404" s="177"/>
      <c r="AH404" s="177"/>
      <c r="AI404" s="177"/>
      <c r="AJ404" s="177"/>
      <c r="AK404" s="177"/>
      <c r="AL404" s="178"/>
    </row>
    <row r="405" spans="14:38" ht="13.5" customHeight="1">
      <c r="N405" s="176" t="s">
        <v>375</v>
      </c>
      <c r="O405" s="192">
        <f>IF(Q405&gt;U405,1,0)+IF(Q407&gt;U407,1,0)+IF(Q409&gt;U409,1,0)</f>
        <v>0</v>
      </c>
      <c r="P405" s="193"/>
      <c r="Q405" s="198">
        <v>15</v>
      </c>
      <c r="R405" s="199"/>
      <c r="S405" s="199" t="s">
        <v>3</v>
      </c>
      <c r="T405" s="199"/>
      <c r="U405" s="199">
        <v>21</v>
      </c>
      <c r="V405" s="202"/>
      <c r="W405" s="192">
        <f>IF(Q405&lt;U405,1,0)+IF(Q407&lt;U407,1,0)+IF(Q409&lt;U409,1,0)</f>
        <v>2</v>
      </c>
      <c r="X405" s="193"/>
      <c r="Y405" s="191" t="s">
        <v>350</v>
      </c>
      <c r="AA405" s="176" t="s">
        <v>295</v>
      </c>
      <c r="AB405" s="192">
        <f>IF(AD405&gt;AH405,1,0)+IF(AD407&gt;AH407,1,0)+IF(AD409&gt;AH409,1,0)</f>
        <v>0</v>
      </c>
      <c r="AC405" s="193"/>
      <c r="AD405" s="198">
        <v>7</v>
      </c>
      <c r="AE405" s="199"/>
      <c r="AF405" s="199" t="s">
        <v>3</v>
      </c>
      <c r="AG405" s="199"/>
      <c r="AH405" s="199">
        <v>21</v>
      </c>
      <c r="AI405" s="202"/>
      <c r="AJ405" s="192">
        <f>IF(AD405&lt;AH405,1,0)+IF(AD407&lt;AH407,1,0)+IF(AD409&lt;AH409,1,0)</f>
        <v>2</v>
      </c>
      <c r="AK405" s="193"/>
      <c r="AL405" s="191" t="s">
        <v>260</v>
      </c>
    </row>
    <row r="406" spans="14:38" ht="13.5" customHeight="1">
      <c r="N406" s="172"/>
      <c r="O406" s="194"/>
      <c r="P406" s="195"/>
      <c r="Q406" s="175"/>
      <c r="R406" s="174"/>
      <c r="S406" s="174"/>
      <c r="T406" s="174"/>
      <c r="U406" s="174"/>
      <c r="V406" s="180"/>
      <c r="W406" s="194"/>
      <c r="X406" s="195"/>
      <c r="Y406" s="184"/>
      <c r="AA406" s="172"/>
      <c r="AB406" s="194"/>
      <c r="AC406" s="195"/>
      <c r="AD406" s="175"/>
      <c r="AE406" s="174"/>
      <c r="AF406" s="174"/>
      <c r="AG406" s="174"/>
      <c r="AH406" s="174"/>
      <c r="AI406" s="180"/>
      <c r="AJ406" s="194"/>
      <c r="AK406" s="195"/>
      <c r="AL406" s="184"/>
    </row>
    <row r="407" spans="14:38" ht="13.5" customHeight="1">
      <c r="N407" s="172"/>
      <c r="O407" s="194"/>
      <c r="P407" s="195"/>
      <c r="Q407" s="175">
        <v>5</v>
      </c>
      <c r="R407" s="174"/>
      <c r="S407" s="174" t="s">
        <v>3</v>
      </c>
      <c r="T407" s="174"/>
      <c r="U407" s="174">
        <v>21</v>
      </c>
      <c r="V407" s="180"/>
      <c r="W407" s="194"/>
      <c r="X407" s="195"/>
      <c r="Y407" s="184"/>
      <c r="AA407" s="172"/>
      <c r="AB407" s="194"/>
      <c r="AC407" s="195"/>
      <c r="AD407" s="175">
        <v>10</v>
      </c>
      <c r="AE407" s="174"/>
      <c r="AF407" s="174" t="s">
        <v>3</v>
      </c>
      <c r="AG407" s="174"/>
      <c r="AH407" s="174">
        <v>21</v>
      </c>
      <c r="AI407" s="180"/>
      <c r="AJ407" s="194"/>
      <c r="AK407" s="195"/>
      <c r="AL407" s="184"/>
    </row>
    <row r="408" spans="14:38" ht="13.5" customHeight="1">
      <c r="N408" s="172" t="s">
        <v>376</v>
      </c>
      <c r="O408" s="194"/>
      <c r="P408" s="195"/>
      <c r="Q408" s="175"/>
      <c r="R408" s="174"/>
      <c r="S408" s="174"/>
      <c r="T408" s="174"/>
      <c r="U408" s="174"/>
      <c r="V408" s="180"/>
      <c r="W408" s="194"/>
      <c r="X408" s="195"/>
      <c r="Y408" s="184" t="s">
        <v>351</v>
      </c>
      <c r="AA408" s="172" t="s">
        <v>296</v>
      </c>
      <c r="AB408" s="194"/>
      <c r="AC408" s="195"/>
      <c r="AD408" s="175"/>
      <c r="AE408" s="174"/>
      <c r="AF408" s="174"/>
      <c r="AG408" s="174"/>
      <c r="AH408" s="174"/>
      <c r="AI408" s="180"/>
      <c r="AJ408" s="194"/>
      <c r="AK408" s="195"/>
      <c r="AL408" s="184" t="s">
        <v>261</v>
      </c>
    </row>
    <row r="409" spans="14:38" ht="13.5" customHeight="1">
      <c r="N409" s="172"/>
      <c r="O409" s="194"/>
      <c r="P409" s="195"/>
      <c r="Q409" s="175"/>
      <c r="R409" s="174"/>
      <c r="S409" s="174" t="s">
        <v>3</v>
      </c>
      <c r="T409" s="174"/>
      <c r="U409" s="174"/>
      <c r="V409" s="180"/>
      <c r="W409" s="194"/>
      <c r="X409" s="195"/>
      <c r="Y409" s="184"/>
      <c r="AA409" s="172"/>
      <c r="AB409" s="194"/>
      <c r="AC409" s="195"/>
      <c r="AD409" s="175"/>
      <c r="AE409" s="174"/>
      <c r="AF409" s="174" t="s">
        <v>3</v>
      </c>
      <c r="AG409" s="174"/>
      <c r="AH409" s="174"/>
      <c r="AI409" s="180"/>
      <c r="AJ409" s="194"/>
      <c r="AK409" s="195"/>
      <c r="AL409" s="184"/>
    </row>
    <row r="410" spans="14:38" ht="13.5" customHeight="1">
      <c r="N410" s="173"/>
      <c r="O410" s="196"/>
      <c r="P410" s="197"/>
      <c r="Q410" s="183"/>
      <c r="R410" s="181"/>
      <c r="S410" s="181"/>
      <c r="T410" s="181"/>
      <c r="U410" s="181"/>
      <c r="V410" s="182"/>
      <c r="W410" s="196"/>
      <c r="X410" s="197"/>
      <c r="Y410" s="185"/>
      <c r="AA410" s="173"/>
      <c r="AB410" s="196"/>
      <c r="AC410" s="197"/>
      <c r="AD410" s="183"/>
      <c r="AE410" s="181"/>
      <c r="AF410" s="181"/>
      <c r="AG410" s="181"/>
      <c r="AH410" s="181"/>
      <c r="AI410" s="182"/>
      <c r="AJ410" s="196"/>
      <c r="AK410" s="197"/>
      <c r="AL410" s="185"/>
    </row>
    <row r="411" spans="14:38" ht="14.25" customHeight="1">
      <c r="N411" s="176" t="s">
        <v>1</v>
      </c>
      <c r="O411" s="177" t="s">
        <v>1</v>
      </c>
      <c r="P411" s="177"/>
      <c r="Q411" s="177"/>
      <c r="R411" s="177"/>
      <c r="S411" s="177"/>
      <c r="T411" s="177"/>
      <c r="U411" s="177"/>
      <c r="V411" s="177"/>
      <c r="W411" s="177"/>
      <c r="X411" s="177"/>
      <c r="Y411" s="178"/>
      <c r="AA411" s="176" t="s">
        <v>1</v>
      </c>
      <c r="AB411" s="177" t="s">
        <v>1</v>
      </c>
      <c r="AC411" s="177"/>
      <c r="AD411" s="177"/>
      <c r="AE411" s="177"/>
      <c r="AF411" s="177"/>
      <c r="AG411" s="177"/>
      <c r="AH411" s="177"/>
      <c r="AI411" s="177"/>
      <c r="AJ411" s="177"/>
      <c r="AK411" s="177"/>
      <c r="AL411" s="178"/>
    </row>
    <row r="412" spans="14:38" ht="13.5" customHeight="1">
      <c r="N412" s="176" t="s">
        <v>372</v>
      </c>
      <c r="O412" s="192">
        <f>IF(Q412&gt;U412,1,0)+IF(Q414&gt;U414,1,0)+IF(Q416&gt;U416,1,0)</f>
        <v>1</v>
      </c>
      <c r="P412" s="193"/>
      <c r="Q412" s="198">
        <v>19</v>
      </c>
      <c r="R412" s="199"/>
      <c r="S412" s="199" t="s">
        <v>3</v>
      </c>
      <c r="T412" s="199"/>
      <c r="U412" s="199">
        <v>21</v>
      </c>
      <c r="V412" s="202"/>
      <c r="W412" s="192">
        <f>IF(Q412&lt;U412,1,0)+IF(Q414&lt;U414,1,0)+IF(Q416&lt;U416,1,0)</f>
        <v>2</v>
      </c>
      <c r="X412" s="193"/>
      <c r="Y412" s="191" t="s">
        <v>352</v>
      </c>
      <c r="AA412" s="176" t="s">
        <v>297</v>
      </c>
      <c r="AB412" s="192">
        <f>IF(AD412&gt;AH412,1,0)+IF(AD414&gt;AH414,1,0)+IF(AD416&gt;AH416,1,0)</f>
        <v>0</v>
      </c>
      <c r="AC412" s="193"/>
      <c r="AD412" s="198">
        <v>13</v>
      </c>
      <c r="AE412" s="199"/>
      <c r="AF412" s="199" t="s">
        <v>3</v>
      </c>
      <c r="AG412" s="199"/>
      <c r="AH412" s="199">
        <v>21</v>
      </c>
      <c r="AI412" s="202"/>
      <c r="AJ412" s="192">
        <f>IF(AD412&lt;AH412,1,0)+IF(AD414&lt;AH414,1,0)+IF(AD416&lt;AH416,1,0)</f>
        <v>2</v>
      </c>
      <c r="AK412" s="193"/>
      <c r="AL412" s="191" t="s">
        <v>256</v>
      </c>
    </row>
    <row r="413" spans="14:38" ht="13.5" customHeight="1">
      <c r="N413" s="172"/>
      <c r="O413" s="194"/>
      <c r="P413" s="195"/>
      <c r="Q413" s="175"/>
      <c r="R413" s="174"/>
      <c r="S413" s="174"/>
      <c r="T413" s="174"/>
      <c r="U413" s="174"/>
      <c r="V413" s="180"/>
      <c r="W413" s="194"/>
      <c r="X413" s="195"/>
      <c r="Y413" s="184"/>
      <c r="AA413" s="172"/>
      <c r="AB413" s="194"/>
      <c r="AC413" s="195"/>
      <c r="AD413" s="175"/>
      <c r="AE413" s="174"/>
      <c r="AF413" s="174"/>
      <c r="AG413" s="174"/>
      <c r="AH413" s="174"/>
      <c r="AI413" s="180"/>
      <c r="AJ413" s="194"/>
      <c r="AK413" s="195"/>
      <c r="AL413" s="184"/>
    </row>
    <row r="414" spans="14:38" ht="13.5" customHeight="1">
      <c r="N414" s="172"/>
      <c r="O414" s="194"/>
      <c r="P414" s="195"/>
      <c r="Q414" s="175">
        <v>21</v>
      </c>
      <c r="R414" s="174"/>
      <c r="S414" s="174" t="s">
        <v>3</v>
      </c>
      <c r="T414" s="174"/>
      <c r="U414" s="174">
        <v>16</v>
      </c>
      <c r="V414" s="180"/>
      <c r="W414" s="194"/>
      <c r="X414" s="195"/>
      <c r="Y414" s="184"/>
      <c r="AA414" s="172"/>
      <c r="AB414" s="194"/>
      <c r="AC414" s="195"/>
      <c r="AD414" s="175">
        <v>14</v>
      </c>
      <c r="AE414" s="174"/>
      <c r="AF414" s="174" t="s">
        <v>3</v>
      </c>
      <c r="AG414" s="174"/>
      <c r="AH414" s="174">
        <v>21</v>
      </c>
      <c r="AI414" s="180"/>
      <c r="AJ414" s="194"/>
      <c r="AK414" s="195"/>
      <c r="AL414" s="184"/>
    </row>
    <row r="415" spans="14:38" ht="13.5" customHeight="1">
      <c r="N415" s="172" t="s">
        <v>373</v>
      </c>
      <c r="O415" s="194"/>
      <c r="P415" s="195"/>
      <c r="Q415" s="175"/>
      <c r="R415" s="174"/>
      <c r="S415" s="174"/>
      <c r="T415" s="174"/>
      <c r="U415" s="174"/>
      <c r="V415" s="180"/>
      <c r="W415" s="194"/>
      <c r="X415" s="195"/>
      <c r="Y415" s="184" t="s">
        <v>353</v>
      </c>
      <c r="AA415" s="172" t="s">
        <v>298</v>
      </c>
      <c r="AB415" s="194"/>
      <c r="AC415" s="195"/>
      <c r="AD415" s="175"/>
      <c r="AE415" s="174"/>
      <c r="AF415" s="174"/>
      <c r="AG415" s="174"/>
      <c r="AH415" s="174"/>
      <c r="AI415" s="180"/>
      <c r="AJ415" s="194"/>
      <c r="AK415" s="195"/>
      <c r="AL415" s="184" t="s">
        <v>257</v>
      </c>
    </row>
    <row r="416" spans="14:38" ht="13.5" customHeight="1">
      <c r="N416" s="172"/>
      <c r="O416" s="194"/>
      <c r="P416" s="195"/>
      <c r="Q416" s="175">
        <v>20</v>
      </c>
      <c r="R416" s="174"/>
      <c r="S416" s="174" t="s">
        <v>3</v>
      </c>
      <c r="T416" s="174"/>
      <c r="U416" s="174">
        <v>22</v>
      </c>
      <c r="V416" s="180"/>
      <c r="W416" s="194"/>
      <c r="X416" s="195"/>
      <c r="Y416" s="184"/>
      <c r="AA416" s="172"/>
      <c r="AB416" s="194"/>
      <c r="AC416" s="195"/>
      <c r="AD416" s="175"/>
      <c r="AE416" s="174"/>
      <c r="AF416" s="174" t="s">
        <v>3</v>
      </c>
      <c r="AG416" s="174"/>
      <c r="AH416" s="174"/>
      <c r="AI416" s="180"/>
      <c r="AJ416" s="194"/>
      <c r="AK416" s="195"/>
      <c r="AL416" s="184"/>
    </row>
    <row r="417" spans="14:38" ht="13.5" customHeight="1">
      <c r="N417" s="173"/>
      <c r="O417" s="196"/>
      <c r="P417" s="197"/>
      <c r="Q417" s="183"/>
      <c r="R417" s="181"/>
      <c r="S417" s="181"/>
      <c r="T417" s="181"/>
      <c r="U417" s="181"/>
      <c r="V417" s="182"/>
      <c r="W417" s="196"/>
      <c r="X417" s="197"/>
      <c r="Y417" s="185"/>
      <c r="AA417" s="173"/>
      <c r="AB417" s="196"/>
      <c r="AC417" s="197"/>
      <c r="AD417" s="183"/>
      <c r="AE417" s="181"/>
      <c r="AF417" s="181"/>
      <c r="AG417" s="181"/>
      <c r="AH417" s="181"/>
      <c r="AI417" s="182"/>
      <c r="AJ417" s="196"/>
      <c r="AK417" s="197"/>
      <c r="AL417" s="185"/>
    </row>
    <row r="418" spans="14:38" ht="14.25" customHeight="1">
      <c r="N418" s="176" t="s">
        <v>2</v>
      </c>
      <c r="O418" s="177" t="s">
        <v>2</v>
      </c>
      <c r="P418" s="177"/>
      <c r="Q418" s="177"/>
      <c r="R418" s="177"/>
      <c r="S418" s="177"/>
      <c r="T418" s="177"/>
      <c r="U418" s="177"/>
      <c r="V418" s="177"/>
      <c r="W418" s="177"/>
      <c r="X418" s="177"/>
      <c r="Y418" s="178"/>
      <c r="AA418" s="176" t="s">
        <v>2</v>
      </c>
      <c r="AB418" s="177" t="s">
        <v>2</v>
      </c>
      <c r="AC418" s="177"/>
      <c r="AD418" s="177"/>
      <c r="AE418" s="177"/>
      <c r="AF418" s="177"/>
      <c r="AG418" s="177"/>
      <c r="AH418" s="177"/>
      <c r="AI418" s="177"/>
      <c r="AJ418" s="177"/>
      <c r="AK418" s="177"/>
      <c r="AL418" s="178"/>
    </row>
    <row r="419" spans="14:38" ht="13.5" customHeight="1">
      <c r="N419" s="176" t="s">
        <v>374</v>
      </c>
      <c r="O419" s="192">
        <f>IF(Q419&gt;U419,1,0)+IF(Q421&gt;U421,1,0)+IF(Q423&gt;U423,1,0)</f>
        <v>2</v>
      </c>
      <c r="P419" s="193"/>
      <c r="Q419" s="198">
        <v>21</v>
      </c>
      <c r="R419" s="199"/>
      <c r="S419" s="199" t="s">
        <v>3</v>
      </c>
      <c r="T419" s="199"/>
      <c r="U419" s="199">
        <v>16</v>
      </c>
      <c r="V419" s="202"/>
      <c r="W419" s="192">
        <f>IF(Q419&lt;U419,1,0)+IF(Q421&lt;U421,1,0)+IF(Q423&lt;U423,1,0)</f>
        <v>0</v>
      </c>
      <c r="X419" s="193"/>
      <c r="Y419" s="191" t="s">
        <v>354</v>
      </c>
      <c r="AA419" s="176" t="s">
        <v>299</v>
      </c>
      <c r="AB419" s="192">
        <f>IF(AD419&gt;AH419,1,0)+IF(AD421&gt;AH421,1,0)+IF(AD423&gt;AH423,1,0)</f>
        <v>0</v>
      </c>
      <c r="AC419" s="193"/>
      <c r="AD419" s="198"/>
      <c r="AE419" s="199"/>
      <c r="AF419" s="199" t="s">
        <v>3</v>
      </c>
      <c r="AG419" s="199"/>
      <c r="AH419" s="199"/>
      <c r="AI419" s="202"/>
      <c r="AJ419" s="192">
        <f>IF(AD419&lt;AH419,1,0)+IF(AD421&lt;AH421,1,0)+IF(AD423&lt;AH423,1,0)</f>
        <v>0</v>
      </c>
      <c r="AK419" s="193"/>
      <c r="AL419" s="191" t="s">
        <v>258</v>
      </c>
    </row>
    <row r="420" spans="14:38" ht="13.5" customHeight="1">
      <c r="N420" s="172"/>
      <c r="O420" s="194"/>
      <c r="P420" s="195"/>
      <c r="Q420" s="175"/>
      <c r="R420" s="174"/>
      <c r="S420" s="174"/>
      <c r="T420" s="174"/>
      <c r="U420" s="174"/>
      <c r="V420" s="180"/>
      <c r="W420" s="194"/>
      <c r="X420" s="195"/>
      <c r="Y420" s="184"/>
      <c r="AA420" s="172"/>
      <c r="AB420" s="194"/>
      <c r="AC420" s="195"/>
      <c r="AD420" s="175"/>
      <c r="AE420" s="174"/>
      <c r="AF420" s="174"/>
      <c r="AG420" s="174"/>
      <c r="AH420" s="174"/>
      <c r="AI420" s="180"/>
      <c r="AJ420" s="194"/>
      <c r="AK420" s="195"/>
      <c r="AL420" s="184"/>
    </row>
    <row r="421" spans="14:38" ht="13.5" customHeight="1">
      <c r="N421" s="172"/>
      <c r="O421" s="194"/>
      <c r="P421" s="195"/>
      <c r="Q421" s="175">
        <v>21</v>
      </c>
      <c r="R421" s="174"/>
      <c r="S421" s="174" t="s">
        <v>3</v>
      </c>
      <c r="T421" s="174"/>
      <c r="U421" s="174">
        <v>14</v>
      </c>
      <c r="V421" s="180"/>
      <c r="W421" s="194"/>
      <c r="X421" s="195"/>
      <c r="Y421" s="184"/>
      <c r="AA421" s="172"/>
      <c r="AB421" s="194"/>
      <c r="AC421" s="195"/>
      <c r="AD421" s="175"/>
      <c r="AE421" s="174"/>
      <c r="AF421" s="174" t="s">
        <v>3</v>
      </c>
      <c r="AG421" s="174"/>
      <c r="AH421" s="174"/>
      <c r="AI421" s="180"/>
      <c r="AJ421" s="194"/>
      <c r="AK421" s="195"/>
      <c r="AL421" s="184"/>
    </row>
    <row r="422" spans="14:38" ht="13.5" customHeight="1">
      <c r="N422" s="172" t="s">
        <v>371</v>
      </c>
      <c r="O422" s="194"/>
      <c r="P422" s="195"/>
      <c r="Q422" s="175"/>
      <c r="R422" s="174"/>
      <c r="S422" s="174"/>
      <c r="T422" s="174"/>
      <c r="U422" s="174"/>
      <c r="V422" s="180"/>
      <c r="W422" s="194"/>
      <c r="X422" s="195"/>
      <c r="Y422" s="184" t="s">
        <v>355</v>
      </c>
      <c r="AA422" s="172" t="s">
        <v>300</v>
      </c>
      <c r="AB422" s="194"/>
      <c r="AC422" s="195"/>
      <c r="AD422" s="175"/>
      <c r="AE422" s="174"/>
      <c r="AF422" s="174"/>
      <c r="AG422" s="174"/>
      <c r="AH422" s="174"/>
      <c r="AI422" s="180"/>
      <c r="AJ422" s="194"/>
      <c r="AK422" s="195"/>
      <c r="AL422" s="184" t="s">
        <v>259</v>
      </c>
    </row>
    <row r="423" spans="14:38" ht="13.5" customHeight="1">
      <c r="N423" s="172"/>
      <c r="O423" s="194"/>
      <c r="P423" s="195"/>
      <c r="Q423" s="175"/>
      <c r="R423" s="174"/>
      <c r="S423" s="174" t="s">
        <v>3</v>
      </c>
      <c r="T423" s="174"/>
      <c r="U423" s="174"/>
      <c r="V423" s="180"/>
      <c r="W423" s="194"/>
      <c r="X423" s="195"/>
      <c r="Y423" s="184"/>
      <c r="AA423" s="172"/>
      <c r="AB423" s="194"/>
      <c r="AC423" s="195"/>
      <c r="AD423" s="175"/>
      <c r="AE423" s="174"/>
      <c r="AF423" s="174" t="s">
        <v>3</v>
      </c>
      <c r="AG423" s="174"/>
      <c r="AH423" s="174"/>
      <c r="AI423" s="180"/>
      <c r="AJ423" s="194"/>
      <c r="AK423" s="195"/>
      <c r="AL423" s="184"/>
    </row>
    <row r="424" spans="14:38" ht="14.25" customHeight="1" thickBot="1">
      <c r="N424" s="190"/>
      <c r="O424" s="200"/>
      <c r="P424" s="201"/>
      <c r="Q424" s="188"/>
      <c r="R424" s="186"/>
      <c r="S424" s="186"/>
      <c r="T424" s="186"/>
      <c r="U424" s="186"/>
      <c r="V424" s="187"/>
      <c r="W424" s="200"/>
      <c r="X424" s="201"/>
      <c r="Y424" s="189"/>
      <c r="AA424" s="190"/>
      <c r="AB424" s="200"/>
      <c r="AC424" s="201"/>
      <c r="AD424" s="188"/>
      <c r="AE424" s="186"/>
      <c r="AF424" s="186"/>
      <c r="AG424" s="186"/>
      <c r="AH424" s="186"/>
      <c r="AI424" s="187"/>
      <c r="AJ424" s="200"/>
      <c r="AK424" s="201"/>
      <c r="AL424" s="189"/>
    </row>
    <row r="425" spans="14:27" ht="13.5" customHeight="1">
      <c r="N425" s="9"/>
      <c r="AA425" s="9"/>
    </row>
    <row r="426" spans="14:38" ht="15" customHeight="1" thickBot="1">
      <c r="N426" s="179" t="str">
        <f>"２部　試合番号"&amp;ROUNDUP(ROW()/25,0)</f>
        <v>２部　試合番号18</v>
      </c>
      <c r="O426" s="179"/>
      <c r="P426" s="179"/>
      <c r="Q426" s="179"/>
      <c r="R426" s="179"/>
      <c r="S426" s="179"/>
      <c r="T426" s="179"/>
      <c r="U426" s="179"/>
      <c r="V426" s="179"/>
      <c r="W426" s="179"/>
      <c r="X426" s="179"/>
      <c r="Y426" s="179"/>
      <c r="AA426" s="179" t="str">
        <f>"３部　試合番号"&amp;ROUNDUP(ROW()/25,0)&amp;"　準決勝"</f>
        <v>３部　試合番号18　準決勝</v>
      </c>
      <c r="AB426" s="179"/>
      <c r="AC426" s="179"/>
      <c r="AD426" s="179"/>
      <c r="AE426" s="179"/>
      <c r="AF426" s="179"/>
      <c r="AG426" s="179"/>
      <c r="AH426" s="179"/>
      <c r="AI426" s="179"/>
      <c r="AJ426" s="179"/>
      <c r="AK426" s="179"/>
      <c r="AL426" s="179"/>
    </row>
    <row r="427" spans="14:38" ht="14.25" customHeight="1">
      <c r="N427" s="83" t="s">
        <v>377</v>
      </c>
      <c r="O427" s="203">
        <f>IF(O430&gt;W430,1)+IF(O437&gt;W437,1)+IF(O444&gt;W444,1)</f>
        <v>2</v>
      </c>
      <c r="P427" s="204"/>
      <c r="Q427" s="204"/>
      <c r="R427" s="204"/>
      <c r="S427" s="204" t="s">
        <v>3</v>
      </c>
      <c r="T427" s="204"/>
      <c r="U427" s="204">
        <f>IF(O430&lt;W430,1)+IF(O437&lt;W437,1)+IF(O444&lt;W444,1)</f>
        <v>1</v>
      </c>
      <c r="V427" s="204"/>
      <c r="W427" s="204"/>
      <c r="X427" s="207"/>
      <c r="Y427" s="84" t="s">
        <v>222</v>
      </c>
      <c r="AA427" s="83" t="s">
        <v>308</v>
      </c>
      <c r="AB427" s="203">
        <f>IF(AB430&gt;AJ430,1)+IF(AB437&gt;AJ437,1)+IF(AB444&gt;AJ444,1)</f>
        <v>0</v>
      </c>
      <c r="AC427" s="204"/>
      <c r="AD427" s="204"/>
      <c r="AE427" s="204"/>
      <c r="AF427" s="204" t="s">
        <v>3</v>
      </c>
      <c r="AG427" s="204"/>
      <c r="AH427" s="204">
        <f>IF(AB430&lt;AJ430,1)+IF(AB437&lt;AJ437,1)+IF(AB444&lt;AJ444,1)</f>
        <v>2</v>
      </c>
      <c r="AI427" s="204"/>
      <c r="AJ427" s="204"/>
      <c r="AK427" s="207"/>
      <c r="AL427" s="84" t="s">
        <v>241</v>
      </c>
    </row>
    <row r="428" spans="14:38" ht="14.25">
      <c r="N428" s="85" t="s">
        <v>263</v>
      </c>
      <c r="O428" s="205"/>
      <c r="P428" s="206"/>
      <c r="Q428" s="206"/>
      <c r="R428" s="206"/>
      <c r="S428" s="206"/>
      <c r="T428" s="206"/>
      <c r="U428" s="206"/>
      <c r="V428" s="206"/>
      <c r="W428" s="206"/>
      <c r="X428" s="208"/>
      <c r="Y428" s="86" t="s">
        <v>399</v>
      </c>
      <c r="AA428" s="85" t="s">
        <v>309</v>
      </c>
      <c r="AB428" s="205"/>
      <c r="AC428" s="206"/>
      <c r="AD428" s="206"/>
      <c r="AE428" s="206"/>
      <c r="AF428" s="206"/>
      <c r="AG428" s="206"/>
      <c r="AH428" s="206"/>
      <c r="AI428" s="206"/>
      <c r="AJ428" s="206"/>
      <c r="AK428" s="208"/>
      <c r="AL428" s="86" t="s">
        <v>242</v>
      </c>
    </row>
    <row r="429" spans="14:38" ht="14.25" customHeight="1">
      <c r="N429" s="176" t="s">
        <v>0</v>
      </c>
      <c r="O429" s="177"/>
      <c r="P429" s="177"/>
      <c r="Q429" s="177"/>
      <c r="R429" s="177"/>
      <c r="S429" s="177"/>
      <c r="T429" s="177"/>
      <c r="U429" s="177"/>
      <c r="V429" s="177"/>
      <c r="W429" s="177"/>
      <c r="X429" s="177"/>
      <c r="Y429" s="178"/>
      <c r="AA429" s="176" t="s">
        <v>0</v>
      </c>
      <c r="AB429" s="177"/>
      <c r="AC429" s="177"/>
      <c r="AD429" s="177"/>
      <c r="AE429" s="177"/>
      <c r="AF429" s="177"/>
      <c r="AG429" s="177"/>
      <c r="AH429" s="177"/>
      <c r="AI429" s="177"/>
      <c r="AJ429" s="177"/>
      <c r="AK429" s="177"/>
      <c r="AL429" s="178"/>
    </row>
    <row r="430" spans="14:38" ht="13.5" customHeight="1">
      <c r="N430" s="176" t="s">
        <v>378</v>
      </c>
      <c r="O430" s="192">
        <f>IF(Q430&gt;U430,1,0)+IF(Q432&gt;U432,1,0)+IF(Q434&gt;U434,1,0)</f>
        <v>0</v>
      </c>
      <c r="P430" s="193"/>
      <c r="Q430" s="198">
        <v>20</v>
      </c>
      <c r="R430" s="199"/>
      <c r="S430" s="199" t="s">
        <v>3</v>
      </c>
      <c r="T430" s="199"/>
      <c r="U430" s="199">
        <v>22</v>
      </c>
      <c r="V430" s="202"/>
      <c r="W430" s="192">
        <f>IF(Q430&lt;U430,1,0)+IF(Q432&lt;U432,1,0)+IF(Q434&lt;U434,1,0)</f>
        <v>2</v>
      </c>
      <c r="X430" s="193"/>
      <c r="Y430" s="191" t="s">
        <v>538</v>
      </c>
      <c r="AA430" s="176" t="s">
        <v>310</v>
      </c>
      <c r="AB430" s="192">
        <f>IF(AD430&gt;AH430,1,0)+IF(AD432&gt;AH432,1,0)+IF(AD434&gt;AH434,1,0)</f>
        <v>0</v>
      </c>
      <c r="AC430" s="193"/>
      <c r="AD430" s="198">
        <v>9</v>
      </c>
      <c r="AE430" s="199"/>
      <c r="AF430" s="199" t="s">
        <v>3</v>
      </c>
      <c r="AG430" s="199"/>
      <c r="AH430" s="199">
        <v>21</v>
      </c>
      <c r="AI430" s="202"/>
      <c r="AJ430" s="192">
        <f>IF(AD430&lt;AH430,1,0)+IF(AD432&lt;AH432,1,0)+IF(AD434&lt;AH434,1,0)</f>
        <v>2</v>
      </c>
      <c r="AK430" s="193"/>
      <c r="AL430" s="191" t="s">
        <v>247</v>
      </c>
    </row>
    <row r="431" spans="14:38" ht="13.5" customHeight="1">
      <c r="N431" s="172"/>
      <c r="O431" s="194"/>
      <c r="P431" s="195"/>
      <c r="Q431" s="175"/>
      <c r="R431" s="174"/>
      <c r="S431" s="174"/>
      <c r="T431" s="174"/>
      <c r="U431" s="174"/>
      <c r="V431" s="180"/>
      <c r="W431" s="194"/>
      <c r="X431" s="195"/>
      <c r="Y431" s="184"/>
      <c r="AA431" s="172"/>
      <c r="AB431" s="194"/>
      <c r="AC431" s="195"/>
      <c r="AD431" s="175"/>
      <c r="AE431" s="174"/>
      <c r="AF431" s="174"/>
      <c r="AG431" s="174"/>
      <c r="AH431" s="174"/>
      <c r="AI431" s="180"/>
      <c r="AJ431" s="194"/>
      <c r="AK431" s="195"/>
      <c r="AL431" s="184"/>
    </row>
    <row r="432" spans="14:38" ht="13.5" customHeight="1">
      <c r="N432" s="172"/>
      <c r="O432" s="194"/>
      <c r="P432" s="195"/>
      <c r="Q432" s="175">
        <v>19</v>
      </c>
      <c r="R432" s="174"/>
      <c r="S432" s="174" t="s">
        <v>3</v>
      </c>
      <c r="T432" s="174"/>
      <c r="U432" s="174">
        <v>21</v>
      </c>
      <c r="V432" s="180"/>
      <c r="W432" s="194"/>
      <c r="X432" s="195"/>
      <c r="Y432" s="184"/>
      <c r="AA432" s="172"/>
      <c r="AB432" s="194"/>
      <c r="AC432" s="195"/>
      <c r="AD432" s="175">
        <v>8</v>
      </c>
      <c r="AE432" s="174"/>
      <c r="AF432" s="174" t="s">
        <v>3</v>
      </c>
      <c r="AG432" s="174"/>
      <c r="AH432" s="174">
        <v>21</v>
      </c>
      <c r="AI432" s="180"/>
      <c r="AJ432" s="194"/>
      <c r="AK432" s="195"/>
      <c r="AL432" s="184"/>
    </row>
    <row r="433" spans="14:38" ht="13.5" customHeight="1">
      <c r="N433" s="172" t="s">
        <v>379</v>
      </c>
      <c r="O433" s="194"/>
      <c r="P433" s="195"/>
      <c r="Q433" s="175"/>
      <c r="R433" s="174"/>
      <c r="S433" s="174"/>
      <c r="T433" s="174"/>
      <c r="U433" s="174"/>
      <c r="V433" s="180"/>
      <c r="W433" s="194"/>
      <c r="X433" s="195"/>
      <c r="Y433" s="184" t="s">
        <v>537</v>
      </c>
      <c r="AA433" s="172" t="s">
        <v>311</v>
      </c>
      <c r="AB433" s="194"/>
      <c r="AC433" s="195"/>
      <c r="AD433" s="175"/>
      <c r="AE433" s="174"/>
      <c r="AF433" s="174"/>
      <c r="AG433" s="174"/>
      <c r="AH433" s="174"/>
      <c r="AI433" s="180"/>
      <c r="AJ433" s="194"/>
      <c r="AK433" s="195"/>
      <c r="AL433" s="184" t="s">
        <v>248</v>
      </c>
    </row>
    <row r="434" spans="14:38" ht="13.5" customHeight="1">
      <c r="N434" s="172"/>
      <c r="O434" s="194"/>
      <c r="P434" s="195"/>
      <c r="Q434" s="175"/>
      <c r="R434" s="174"/>
      <c r="S434" s="174" t="s">
        <v>3</v>
      </c>
      <c r="T434" s="174"/>
      <c r="U434" s="174"/>
      <c r="V434" s="180"/>
      <c r="W434" s="194"/>
      <c r="X434" s="195"/>
      <c r="Y434" s="184"/>
      <c r="AA434" s="172"/>
      <c r="AB434" s="194"/>
      <c r="AC434" s="195"/>
      <c r="AD434" s="175"/>
      <c r="AE434" s="174"/>
      <c r="AF434" s="174" t="s">
        <v>3</v>
      </c>
      <c r="AG434" s="174"/>
      <c r="AH434" s="174"/>
      <c r="AI434" s="180"/>
      <c r="AJ434" s="194"/>
      <c r="AK434" s="195"/>
      <c r="AL434" s="184"/>
    </row>
    <row r="435" spans="14:38" ht="13.5" customHeight="1">
      <c r="N435" s="173"/>
      <c r="O435" s="196"/>
      <c r="P435" s="197"/>
      <c r="Q435" s="183"/>
      <c r="R435" s="181"/>
      <c r="S435" s="181"/>
      <c r="T435" s="181"/>
      <c r="U435" s="181"/>
      <c r="V435" s="182"/>
      <c r="W435" s="196"/>
      <c r="X435" s="197"/>
      <c r="Y435" s="185"/>
      <c r="AA435" s="173"/>
      <c r="AB435" s="196"/>
      <c r="AC435" s="197"/>
      <c r="AD435" s="183"/>
      <c r="AE435" s="181"/>
      <c r="AF435" s="181"/>
      <c r="AG435" s="181"/>
      <c r="AH435" s="181"/>
      <c r="AI435" s="182"/>
      <c r="AJ435" s="196"/>
      <c r="AK435" s="197"/>
      <c r="AL435" s="185"/>
    </row>
    <row r="436" spans="14:38" ht="14.25" customHeight="1">
      <c r="N436" s="176" t="s">
        <v>1</v>
      </c>
      <c r="O436" s="177" t="s">
        <v>1</v>
      </c>
      <c r="P436" s="177"/>
      <c r="Q436" s="177"/>
      <c r="R436" s="177"/>
      <c r="S436" s="177"/>
      <c r="T436" s="177"/>
      <c r="U436" s="177"/>
      <c r="V436" s="177"/>
      <c r="W436" s="177"/>
      <c r="X436" s="177"/>
      <c r="Y436" s="178"/>
      <c r="AA436" s="176" t="s">
        <v>1</v>
      </c>
      <c r="AB436" s="177" t="s">
        <v>1</v>
      </c>
      <c r="AC436" s="177"/>
      <c r="AD436" s="177"/>
      <c r="AE436" s="177"/>
      <c r="AF436" s="177"/>
      <c r="AG436" s="177"/>
      <c r="AH436" s="177"/>
      <c r="AI436" s="177"/>
      <c r="AJ436" s="177"/>
      <c r="AK436" s="177"/>
      <c r="AL436" s="178"/>
    </row>
    <row r="437" spans="14:38" ht="13.5" customHeight="1">
      <c r="N437" s="176" t="s">
        <v>380</v>
      </c>
      <c r="O437" s="192">
        <f>IF(Q437&gt;U437,1,0)+IF(Q439&gt;U439,1,0)+IF(Q441&gt;U441,1,0)</f>
        <v>2</v>
      </c>
      <c r="P437" s="193"/>
      <c r="Q437" s="198">
        <v>21</v>
      </c>
      <c r="R437" s="199"/>
      <c r="S437" s="199" t="s">
        <v>3</v>
      </c>
      <c r="T437" s="199"/>
      <c r="U437" s="199">
        <v>19</v>
      </c>
      <c r="V437" s="202"/>
      <c r="W437" s="192">
        <f>IF(Q437&lt;U437,1,0)+IF(Q439&lt;U439,1,0)+IF(Q441&lt;U441,1,0)</f>
        <v>0</v>
      </c>
      <c r="X437" s="193"/>
      <c r="Y437" s="191" t="s">
        <v>533</v>
      </c>
      <c r="AA437" s="176" t="s">
        <v>312</v>
      </c>
      <c r="AB437" s="192">
        <f>IF(AD437&gt;AH437,1,0)+IF(AD439&gt;AH439,1,0)+IF(AD441&gt;AH441,1,0)</f>
        <v>0</v>
      </c>
      <c r="AC437" s="193"/>
      <c r="AD437" s="198">
        <v>11</v>
      </c>
      <c r="AE437" s="199"/>
      <c r="AF437" s="199" t="s">
        <v>3</v>
      </c>
      <c r="AG437" s="199"/>
      <c r="AH437" s="199">
        <v>21</v>
      </c>
      <c r="AI437" s="202"/>
      <c r="AJ437" s="192">
        <f>IF(AD437&lt;AH437,1,0)+IF(AD439&lt;AH439,1,0)+IF(AD441&lt;AH441,1,0)</f>
        <v>2</v>
      </c>
      <c r="AK437" s="193"/>
      <c r="AL437" s="191" t="s">
        <v>244</v>
      </c>
    </row>
    <row r="438" spans="14:38" ht="13.5" customHeight="1">
      <c r="N438" s="172"/>
      <c r="O438" s="194"/>
      <c r="P438" s="195"/>
      <c r="Q438" s="175"/>
      <c r="R438" s="174"/>
      <c r="S438" s="174"/>
      <c r="T438" s="174"/>
      <c r="U438" s="174"/>
      <c r="V438" s="180"/>
      <c r="W438" s="194"/>
      <c r="X438" s="195"/>
      <c r="Y438" s="184"/>
      <c r="AA438" s="172"/>
      <c r="AB438" s="194"/>
      <c r="AC438" s="195"/>
      <c r="AD438" s="175"/>
      <c r="AE438" s="174"/>
      <c r="AF438" s="174"/>
      <c r="AG438" s="174"/>
      <c r="AH438" s="174"/>
      <c r="AI438" s="180"/>
      <c r="AJ438" s="194"/>
      <c r="AK438" s="195"/>
      <c r="AL438" s="184"/>
    </row>
    <row r="439" spans="14:38" ht="13.5" customHeight="1">
      <c r="N439" s="172"/>
      <c r="O439" s="194"/>
      <c r="P439" s="195"/>
      <c r="Q439" s="175">
        <v>21</v>
      </c>
      <c r="R439" s="174"/>
      <c r="S439" s="174" t="s">
        <v>3</v>
      </c>
      <c r="T439" s="174"/>
      <c r="U439" s="174">
        <v>10</v>
      </c>
      <c r="V439" s="180"/>
      <c r="W439" s="194"/>
      <c r="X439" s="195"/>
      <c r="Y439" s="184"/>
      <c r="AA439" s="172"/>
      <c r="AB439" s="194"/>
      <c r="AC439" s="195"/>
      <c r="AD439" s="175">
        <v>11</v>
      </c>
      <c r="AE439" s="174"/>
      <c r="AF439" s="174" t="s">
        <v>3</v>
      </c>
      <c r="AG439" s="174"/>
      <c r="AH439" s="174">
        <v>21</v>
      </c>
      <c r="AI439" s="180"/>
      <c r="AJ439" s="194"/>
      <c r="AK439" s="195"/>
      <c r="AL439" s="184"/>
    </row>
    <row r="440" spans="14:38" ht="13.5" customHeight="1">
      <c r="N440" s="172" t="s">
        <v>381</v>
      </c>
      <c r="O440" s="194"/>
      <c r="P440" s="195"/>
      <c r="Q440" s="175"/>
      <c r="R440" s="174"/>
      <c r="S440" s="174"/>
      <c r="T440" s="174"/>
      <c r="U440" s="174"/>
      <c r="V440" s="180"/>
      <c r="W440" s="194"/>
      <c r="X440" s="195"/>
      <c r="Y440" s="184" t="s">
        <v>534</v>
      </c>
      <c r="AA440" s="172" t="s">
        <v>313</v>
      </c>
      <c r="AB440" s="194"/>
      <c r="AC440" s="195"/>
      <c r="AD440" s="175"/>
      <c r="AE440" s="174"/>
      <c r="AF440" s="174"/>
      <c r="AG440" s="174"/>
      <c r="AH440" s="174"/>
      <c r="AI440" s="180"/>
      <c r="AJ440" s="194"/>
      <c r="AK440" s="195"/>
      <c r="AL440" s="184" t="s">
        <v>243</v>
      </c>
    </row>
    <row r="441" spans="14:38" ht="13.5" customHeight="1">
      <c r="N441" s="172"/>
      <c r="O441" s="194"/>
      <c r="P441" s="195"/>
      <c r="Q441" s="175"/>
      <c r="R441" s="174"/>
      <c r="S441" s="174" t="s">
        <v>3</v>
      </c>
      <c r="T441" s="174"/>
      <c r="U441" s="174"/>
      <c r="V441" s="180"/>
      <c r="W441" s="194"/>
      <c r="X441" s="195"/>
      <c r="Y441" s="184"/>
      <c r="AA441" s="172"/>
      <c r="AB441" s="194"/>
      <c r="AC441" s="195"/>
      <c r="AD441" s="175"/>
      <c r="AE441" s="174"/>
      <c r="AF441" s="174" t="s">
        <v>3</v>
      </c>
      <c r="AG441" s="174"/>
      <c r="AH441" s="174"/>
      <c r="AI441" s="180"/>
      <c r="AJ441" s="194"/>
      <c r="AK441" s="195"/>
      <c r="AL441" s="184"/>
    </row>
    <row r="442" spans="14:38" ht="13.5" customHeight="1">
      <c r="N442" s="173"/>
      <c r="O442" s="196"/>
      <c r="P442" s="197"/>
      <c r="Q442" s="183"/>
      <c r="R442" s="181"/>
      <c r="S442" s="181"/>
      <c r="T442" s="181"/>
      <c r="U442" s="181"/>
      <c r="V442" s="182"/>
      <c r="W442" s="196"/>
      <c r="X442" s="197"/>
      <c r="Y442" s="185"/>
      <c r="AA442" s="173"/>
      <c r="AB442" s="196"/>
      <c r="AC442" s="197"/>
      <c r="AD442" s="183"/>
      <c r="AE442" s="181"/>
      <c r="AF442" s="181"/>
      <c r="AG442" s="181"/>
      <c r="AH442" s="181"/>
      <c r="AI442" s="182"/>
      <c r="AJ442" s="196"/>
      <c r="AK442" s="197"/>
      <c r="AL442" s="185"/>
    </row>
    <row r="443" spans="14:38" ht="14.25" customHeight="1">
      <c r="N443" s="176" t="s">
        <v>2</v>
      </c>
      <c r="O443" s="177" t="s">
        <v>2</v>
      </c>
      <c r="P443" s="177"/>
      <c r="Q443" s="177"/>
      <c r="R443" s="177"/>
      <c r="S443" s="177"/>
      <c r="T443" s="177"/>
      <c r="U443" s="177"/>
      <c r="V443" s="177"/>
      <c r="W443" s="177"/>
      <c r="X443" s="177"/>
      <c r="Y443" s="178"/>
      <c r="AA443" s="176" t="s">
        <v>2</v>
      </c>
      <c r="AB443" s="177" t="s">
        <v>2</v>
      </c>
      <c r="AC443" s="177"/>
      <c r="AD443" s="177"/>
      <c r="AE443" s="177"/>
      <c r="AF443" s="177"/>
      <c r="AG443" s="177"/>
      <c r="AH443" s="177"/>
      <c r="AI443" s="177"/>
      <c r="AJ443" s="177"/>
      <c r="AK443" s="177"/>
      <c r="AL443" s="178"/>
    </row>
    <row r="444" spans="14:38" ht="13.5" customHeight="1">
      <c r="N444" s="176" t="s">
        <v>382</v>
      </c>
      <c r="O444" s="192">
        <f>IF(Q444&gt;U444,1,0)+IF(Q446&gt;U446,1,0)+IF(Q448&gt;U448,1,0)</f>
        <v>2</v>
      </c>
      <c r="P444" s="193"/>
      <c r="Q444" s="198">
        <v>14</v>
      </c>
      <c r="R444" s="199"/>
      <c r="S444" s="199" t="s">
        <v>3</v>
      </c>
      <c r="T444" s="199"/>
      <c r="U444" s="199">
        <v>21</v>
      </c>
      <c r="V444" s="202"/>
      <c r="W444" s="192">
        <f>IF(Q444&lt;U444,1,0)+IF(Q446&lt;U446,1,0)+IF(Q448&lt;U448,1,0)</f>
        <v>1</v>
      </c>
      <c r="X444" s="193"/>
      <c r="Y444" s="191" t="s">
        <v>535</v>
      </c>
      <c r="AA444" s="176" t="s">
        <v>314</v>
      </c>
      <c r="AB444" s="192">
        <f>IF(AD444&gt;AH444,1,0)+IF(AD446&gt;AH446,1,0)+IF(AD448&gt;AH448,1,0)</f>
        <v>0</v>
      </c>
      <c r="AC444" s="193"/>
      <c r="AD444" s="198"/>
      <c r="AE444" s="199"/>
      <c r="AF444" s="199" t="s">
        <v>3</v>
      </c>
      <c r="AG444" s="199"/>
      <c r="AH444" s="199"/>
      <c r="AI444" s="202"/>
      <c r="AJ444" s="192">
        <f>IF(AD444&lt;AH444,1,0)+IF(AD446&lt;AH446,1,0)+IF(AD448&lt;AH448,1,0)</f>
        <v>0</v>
      </c>
      <c r="AK444" s="193"/>
      <c r="AL444" s="191" t="s">
        <v>246</v>
      </c>
    </row>
    <row r="445" spans="14:38" ht="13.5" customHeight="1">
      <c r="N445" s="172"/>
      <c r="O445" s="194"/>
      <c r="P445" s="195"/>
      <c r="Q445" s="175"/>
      <c r="R445" s="174"/>
      <c r="S445" s="174"/>
      <c r="T445" s="174"/>
      <c r="U445" s="174"/>
      <c r="V445" s="180"/>
      <c r="W445" s="194"/>
      <c r="X445" s="195"/>
      <c r="Y445" s="184"/>
      <c r="AA445" s="172"/>
      <c r="AB445" s="194"/>
      <c r="AC445" s="195"/>
      <c r="AD445" s="175"/>
      <c r="AE445" s="174"/>
      <c r="AF445" s="174"/>
      <c r="AG445" s="174"/>
      <c r="AH445" s="174"/>
      <c r="AI445" s="180"/>
      <c r="AJ445" s="194"/>
      <c r="AK445" s="195"/>
      <c r="AL445" s="184"/>
    </row>
    <row r="446" spans="14:38" ht="13.5" customHeight="1">
      <c r="N446" s="172"/>
      <c r="O446" s="194"/>
      <c r="P446" s="195"/>
      <c r="Q446" s="175">
        <v>21</v>
      </c>
      <c r="R446" s="174"/>
      <c r="S446" s="174" t="s">
        <v>3</v>
      </c>
      <c r="T446" s="174"/>
      <c r="U446" s="174">
        <v>9</v>
      </c>
      <c r="V446" s="180"/>
      <c r="W446" s="194"/>
      <c r="X446" s="195"/>
      <c r="Y446" s="184"/>
      <c r="AA446" s="172"/>
      <c r="AB446" s="194"/>
      <c r="AC446" s="195"/>
      <c r="AD446" s="175"/>
      <c r="AE446" s="174"/>
      <c r="AF446" s="174" t="s">
        <v>3</v>
      </c>
      <c r="AG446" s="174"/>
      <c r="AH446" s="174"/>
      <c r="AI446" s="180"/>
      <c r="AJ446" s="194"/>
      <c r="AK446" s="195"/>
      <c r="AL446" s="184"/>
    </row>
    <row r="447" spans="14:38" ht="13.5" customHeight="1">
      <c r="N447" s="172" t="s">
        <v>383</v>
      </c>
      <c r="O447" s="194"/>
      <c r="P447" s="195"/>
      <c r="Q447" s="175"/>
      <c r="R447" s="174"/>
      <c r="S447" s="174"/>
      <c r="T447" s="174"/>
      <c r="U447" s="174"/>
      <c r="V447" s="180"/>
      <c r="W447" s="194"/>
      <c r="X447" s="195"/>
      <c r="Y447" s="184" t="s">
        <v>536</v>
      </c>
      <c r="AA447" s="172" t="s">
        <v>315</v>
      </c>
      <c r="AB447" s="194"/>
      <c r="AC447" s="195"/>
      <c r="AD447" s="175"/>
      <c r="AE447" s="174"/>
      <c r="AF447" s="174"/>
      <c r="AG447" s="174"/>
      <c r="AH447" s="174"/>
      <c r="AI447" s="180"/>
      <c r="AJ447" s="194"/>
      <c r="AK447" s="195"/>
      <c r="AL447" s="184" t="s">
        <v>245</v>
      </c>
    </row>
    <row r="448" spans="14:38" ht="13.5" customHeight="1">
      <c r="N448" s="172"/>
      <c r="O448" s="194"/>
      <c r="P448" s="195"/>
      <c r="Q448" s="175">
        <v>21</v>
      </c>
      <c r="R448" s="174"/>
      <c r="S448" s="174" t="s">
        <v>3</v>
      </c>
      <c r="T448" s="174"/>
      <c r="U448" s="174">
        <v>17</v>
      </c>
      <c r="V448" s="180"/>
      <c r="W448" s="194"/>
      <c r="X448" s="195"/>
      <c r="Y448" s="184"/>
      <c r="AA448" s="172"/>
      <c r="AB448" s="194"/>
      <c r="AC448" s="195"/>
      <c r="AD448" s="175"/>
      <c r="AE448" s="174"/>
      <c r="AF448" s="174" t="s">
        <v>3</v>
      </c>
      <c r="AG448" s="174"/>
      <c r="AH448" s="174"/>
      <c r="AI448" s="180"/>
      <c r="AJ448" s="194"/>
      <c r="AK448" s="195"/>
      <c r="AL448" s="184"/>
    </row>
    <row r="449" spans="14:38" ht="14.25" customHeight="1" thickBot="1">
      <c r="N449" s="190"/>
      <c r="O449" s="200"/>
      <c r="P449" s="201"/>
      <c r="Q449" s="188"/>
      <c r="R449" s="186"/>
      <c r="S449" s="186"/>
      <c r="T449" s="186"/>
      <c r="U449" s="186"/>
      <c r="V449" s="187"/>
      <c r="W449" s="200"/>
      <c r="X449" s="201"/>
      <c r="Y449" s="189"/>
      <c r="AA449" s="190"/>
      <c r="AB449" s="200"/>
      <c r="AC449" s="201"/>
      <c r="AD449" s="188"/>
      <c r="AE449" s="186"/>
      <c r="AF449" s="186"/>
      <c r="AG449" s="186"/>
      <c r="AH449" s="186"/>
      <c r="AI449" s="187"/>
      <c r="AJ449" s="200"/>
      <c r="AK449" s="201"/>
      <c r="AL449" s="189"/>
    </row>
    <row r="450" spans="14:27" ht="13.5" customHeight="1">
      <c r="N450" s="9"/>
      <c r="AA450" s="9"/>
    </row>
    <row r="451" spans="14:38" ht="15" customHeight="1" thickBot="1">
      <c r="N451" s="179" t="str">
        <f>"２部　試合番号"&amp;ROUNDUP(ROW()/25,0)</f>
        <v>２部　試合番号19</v>
      </c>
      <c r="O451" s="179"/>
      <c r="P451" s="179"/>
      <c r="Q451" s="179"/>
      <c r="R451" s="179"/>
      <c r="S451" s="179"/>
      <c r="T451" s="179"/>
      <c r="U451" s="179"/>
      <c r="V451" s="179"/>
      <c r="W451" s="179"/>
      <c r="X451" s="179"/>
      <c r="Y451" s="179"/>
      <c r="AA451" s="179" t="str">
        <f>"３部　試合番号"&amp;ROUNDUP(ROW()/25,0)&amp;"　決勝戦"</f>
        <v>３部　試合番号19　決勝戦</v>
      </c>
      <c r="AB451" s="179"/>
      <c r="AC451" s="179"/>
      <c r="AD451" s="179"/>
      <c r="AE451" s="179"/>
      <c r="AF451" s="179"/>
      <c r="AG451" s="179"/>
      <c r="AH451" s="179"/>
      <c r="AI451" s="179"/>
      <c r="AJ451" s="179"/>
      <c r="AK451" s="179"/>
      <c r="AL451" s="179"/>
    </row>
    <row r="452" spans="14:38" ht="14.25" customHeight="1">
      <c r="N452" s="83" t="s">
        <v>413</v>
      </c>
      <c r="O452" s="203">
        <f>IF(O455&gt;W455,1)+IF(O462&gt;W462,1)+IF(O469&gt;W469,1)</f>
        <v>2</v>
      </c>
      <c r="P452" s="204"/>
      <c r="Q452" s="204"/>
      <c r="R452" s="204"/>
      <c r="S452" s="204" t="s">
        <v>3</v>
      </c>
      <c r="T452" s="204"/>
      <c r="U452" s="204">
        <f>IF(O455&lt;W455,1)+IF(O462&lt;W462,1)+IF(O469&lt;W469,1)</f>
        <v>1</v>
      </c>
      <c r="V452" s="204"/>
      <c r="W452" s="204"/>
      <c r="X452" s="207"/>
      <c r="Y452" s="84" t="s">
        <v>287</v>
      </c>
      <c r="AA452" s="83" t="s">
        <v>255</v>
      </c>
      <c r="AB452" s="203">
        <f>IF(AB455&gt;AJ455,1)+IF(AB462&gt;AJ462,1)+IF(AB469&gt;AJ469,1)</f>
        <v>2</v>
      </c>
      <c r="AC452" s="204"/>
      <c r="AD452" s="204"/>
      <c r="AE452" s="204"/>
      <c r="AF452" s="204" t="s">
        <v>3</v>
      </c>
      <c r="AG452" s="204"/>
      <c r="AH452" s="204">
        <f>IF(AB455&lt;AJ455,1)+IF(AB462&lt;AJ462,1)+IF(AB469&lt;AJ469,1)</f>
        <v>0</v>
      </c>
      <c r="AI452" s="204"/>
      <c r="AJ452" s="204"/>
      <c r="AK452" s="207"/>
      <c r="AL452" s="84" t="s">
        <v>241</v>
      </c>
    </row>
    <row r="453" spans="14:38" ht="14.25">
      <c r="N453" s="85" t="s">
        <v>231</v>
      </c>
      <c r="O453" s="205"/>
      <c r="P453" s="206"/>
      <c r="Q453" s="206"/>
      <c r="R453" s="206"/>
      <c r="S453" s="206"/>
      <c r="T453" s="206"/>
      <c r="U453" s="206"/>
      <c r="V453" s="206"/>
      <c r="W453" s="206"/>
      <c r="X453" s="208"/>
      <c r="Y453" s="86" t="s">
        <v>263</v>
      </c>
      <c r="AA453" s="85" t="s">
        <v>231</v>
      </c>
      <c r="AB453" s="205"/>
      <c r="AC453" s="206"/>
      <c r="AD453" s="206"/>
      <c r="AE453" s="206"/>
      <c r="AF453" s="206"/>
      <c r="AG453" s="206"/>
      <c r="AH453" s="206"/>
      <c r="AI453" s="206"/>
      <c r="AJ453" s="206"/>
      <c r="AK453" s="208"/>
      <c r="AL453" s="86" t="s">
        <v>242</v>
      </c>
    </row>
    <row r="454" spans="14:38" ht="14.25" customHeight="1">
      <c r="N454" s="176" t="s">
        <v>0</v>
      </c>
      <c r="O454" s="177"/>
      <c r="P454" s="177"/>
      <c r="Q454" s="177"/>
      <c r="R454" s="177"/>
      <c r="S454" s="177"/>
      <c r="T454" s="177"/>
      <c r="U454" s="177"/>
      <c r="V454" s="177"/>
      <c r="W454" s="177"/>
      <c r="X454" s="177"/>
      <c r="Y454" s="178"/>
      <c r="AA454" s="176" t="s">
        <v>0</v>
      </c>
      <c r="AB454" s="177"/>
      <c r="AC454" s="177"/>
      <c r="AD454" s="177"/>
      <c r="AE454" s="177"/>
      <c r="AF454" s="177"/>
      <c r="AG454" s="177"/>
      <c r="AH454" s="177"/>
      <c r="AI454" s="177"/>
      <c r="AJ454" s="177"/>
      <c r="AK454" s="177"/>
      <c r="AL454" s="178"/>
    </row>
    <row r="455" spans="14:38" ht="13.5" customHeight="1">
      <c r="N455" s="176" t="s">
        <v>539</v>
      </c>
      <c r="O455" s="192">
        <f>IF(Q455&gt;U455,1,0)+IF(Q457&gt;U457,1,0)+IF(Q459&gt;U459,1,0)</f>
        <v>0</v>
      </c>
      <c r="P455" s="193"/>
      <c r="Q455" s="198">
        <v>13</v>
      </c>
      <c r="R455" s="199"/>
      <c r="S455" s="199" t="s">
        <v>3</v>
      </c>
      <c r="T455" s="199"/>
      <c r="U455" s="199">
        <v>21</v>
      </c>
      <c r="V455" s="202"/>
      <c r="W455" s="192">
        <f>IF(Q455&lt;U455,1,0)+IF(Q457&lt;U457,1,0)+IF(Q459&lt;U459,1,0)</f>
        <v>2</v>
      </c>
      <c r="X455" s="193"/>
      <c r="Y455" s="191" t="s">
        <v>289</v>
      </c>
      <c r="AA455" s="176" t="s">
        <v>260</v>
      </c>
      <c r="AB455" s="192">
        <f>IF(AD455&gt;AH455,1,0)+IF(AD457&gt;AH457,1,0)+IF(AD459&gt;AH459,1,0)</f>
        <v>2</v>
      </c>
      <c r="AC455" s="193"/>
      <c r="AD455" s="198">
        <v>21</v>
      </c>
      <c r="AE455" s="199"/>
      <c r="AF455" s="199" t="s">
        <v>3</v>
      </c>
      <c r="AG455" s="199"/>
      <c r="AH455" s="199">
        <v>17</v>
      </c>
      <c r="AI455" s="202"/>
      <c r="AJ455" s="192">
        <f>IF(AD455&lt;AH455,1,0)+IF(AD457&lt;AH457,1,0)+IF(AD459&lt;AH459,1,0)</f>
        <v>1</v>
      </c>
      <c r="AK455" s="193"/>
      <c r="AL455" s="191" t="s">
        <v>247</v>
      </c>
    </row>
    <row r="456" spans="14:38" ht="13.5" customHeight="1">
      <c r="N456" s="172"/>
      <c r="O456" s="194"/>
      <c r="P456" s="195"/>
      <c r="Q456" s="175"/>
      <c r="R456" s="174"/>
      <c r="S456" s="174"/>
      <c r="T456" s="174"/>
      <c r="U456" s="174"/>
      <c r="V456" s="180"/>
      <c r="W456" s="194"/>
      <c r="X456" s="195"/>
      <c r="Y456" s="184"/>
      <c r="AA456" s="172"/>
      <c r="AB456" s="194"/>
      <c r="AC456" s="195"/>
      <c r="AD456" s="175"/>
      <c r="AE456" s="174"/>
      <c r="AF456" s="174"/>
      <c r="AG456" s="174"/>
      <c r="AH456" s="174"/>
      <c r="AI456" s="180"/>
      <c r="AJ456" s="194"/>
      <c r="AK456" s="195"/>
      <c r="AL456" s="184"/>
    </row>
    <row r="457" spans="14:38" ht="13.5" customHeight="1">
      <c r="N457" s="172"/>
      <c r="O457" s="194"/>
      <c r="P457" s="195"/>
      <c r="Q457" s="175">
        <v>19</v>
      </c>
      <c r="R457" s="174"/>
      <c r="S457" s="174" t="s">
        <v>3</v>
      </c>
      <c r="T457" s="174"/>
      <c r="U457" s="174">
        <v>21</v>
      </c>
      <c r="V457" s="180"/>
      <c r="W457" s="194"/>
      <c r="X457" s="195"/>
      <c r="Y457" s="184"/>
      <c r="AA457" s="172"/>
      <c r="AB457" s="194"/>
      <c r="AC457" s="195"/>
      <c r="AD457" s="175">
        <v>9</v>
      </c>
      <c r="AE457" s="174"/>
      <c r="AF457" s="174" t="s">
        <v>3</v>
      </c>
      <c r="AG457" s="174"/>
      <c r="AH457" s="174">
        <v>21</v>
      </c>
      <c r="AI457" s="180"/>
      <c r="AJ457" s="194"/>
      <c r="AK457" s="195"/>
      <c r="AL457" s="184"/>
    </row>
    <row r="458" spans="14:38" ht="13.5" customHeight="1">
      <c r="N458" s="172" t="s">
        <v>592</v>
      </c>
      <c r="O458" s="194"/>
      <c r="P458" s="195"/>
      <c r="Q458" s="175"/>
      <c r="R458" s="174"/>
      <c r="S458" s="174"/>
      <c r="T458" s="174"/>
      <c r="U458" s="174"/>
      <c r="V458" s="180"/>
      <c r="W458" s="194"/>
      <c r="X458" s="195"/>
      <c r="Y458" s="184" t="s">
        <v>291</v>
      </c>
      <c r="AA458" s="172" t="s">
        <v>261</v>
      </c>
      <c r="AB458" s="194"/>
      <c r="AC458" s="195"/>
      <c r="AD458" s="175"/>
      <c r="AE458" s="174"/>
      <c r="AF458" s="174"/>
      <c r="AG458" s="174"/>
      <c r="AH458" s="174"/>
      <c r="AI458" s="180"/>
      <c r="AJ458" s="194"/>
      <c r="AK458" s="195"/>
      <c r="AL458" s="184" t="s">
        <v>248</v>
      </c>
    </row>
    <row r="459" spans="14:38" ht="13.5" customHeight="1">
      <c r="N459" s="172"/>
      <c r="O459" s="194"/>
      <c r="P459" s="195"/>
      <c r="Q459" s="175"/>
      <c r="R459" s="174"/>
      <c r="S459" s="174" t="s">
        <v>3</v>
      </c>
      <c r="T459" s="174"/>
      <c r="U459" s="174"/>
      <c r="V459" s="180"/>
      <c r="W459" s="194"/>
      <c r="X459" s="195"/>
      <c r="Y459" s="184"/>
      <c r="AA459" s="172"/>
      <c r="AB459" s="194"/>
      <c r="AC459" s="195"/>
      <c r="AD459" s="175">
        <v>21</v>
      </c>
      <c r="AE459" s="174"/>
      <c r="AF459" s="174" t="s">
        <v>3</v>
      </c>
      <c r="AG459" s="174"/>
      <c r="AH459" s="174">
        <v>12</v>
      </c>
      <c r="AI459" s="180"/>
      <c r="AJ459" s="194"/>
      <c r="AK459" s="195"/>
      <c r="AL459" s="184"/>
    </row>
    <row r="460" spans="14:38" ht="13.5" customHeight="1">
      <c r="N460" s="173"/>
      <c r="O460" s="196"/>
      <c r="P460" s="197"/>
      <c r="Q460" s="183"/>
      <c r="R460" s="181"/>
      <c r="S460" s="181"/>
      <c r="T460" s="181"/>
      <c r="U460" s="181"/>
      <c r="V460" s="182"/>
      <c r="W460" s="196"/>
      <c r="X460" s="197"/>
      <c r="Y460" s="185"/>
      <c r="AA460" s="173"/>
      <c r="AB460" s="196"/>
      <c r="AC460" s="197"/>
      <c r="AD460" s="183"/>
      <c r="AE460" s="181"/>
      <c r="AF460" s="181"/>
      <c r="AG460" s="181"/>
      <c r="AH460" s="181"/>
      <c r="AI460" s="182"/>
      <c r="AJ460" s="196"/>
      <c r="AK460" s="197"/>
      <c r="AL460" s="185"/>
    </row>
    <row r="461" spans="14:38" ht="14.25" customHeight="1">
      <c r="N461" s="176" t="s">
        <v>1</v>
      </c>
      <c r="O461" s="177" t="s">
        <v>1</v>
      </c>
      <c r="P461" s="177"/>
      <c r="Q461" s="177"/>
      <c r="R461" s="177"/>
      <c r="S461" s="177"/>
      <c r="T461" s="177"/>
      <c r="U461" s="177"/>
      <c r="V461" s="177"/>
      <c r="W461" s="177"/>
      <c r="X461" s="177"/>
      <c r="Y461" s="178"/>
      <c r="AA461" s="176" t="s">
        <v>1</v>
      </c>
      <c r="AB461" s="177" t="s">
        <v>1</v>
      </c>
      <c r="AC461" s="177"/>
      <c r="AD461" s="177"/>
      <c r="AE461" s="177"/>
      <c r="AF461" s="177"/>
      <c r="AG461" s="177"/>
      <c r="AH461" s="177"/>
      <c r="AI461" s="177"/>
      <c r="AJ461" s="177"/>
      <c r="AK461" s="177"/>
      <c r="AL461" s="178"/>
    </row>
    <row r="462" spans="14:38" ht="13.5" customHeight="1">
      <c r="N462" s="176" t="s">
        <v>414</v>
      </c>
      <c r="O462" s="192">
        <f>IF(Q462&gt;U462,1,0)+IF(Q464&gt;U464,1,0)+IF(Q466&gt;U466,1,0)</f>
        <v>2</v>
      </c>
      <c r="P462" s="193"/>
      <c r="Q462" s="198">
        <v>24</v>
      </c>
      <c r="R462" s="199"/>
      <c r="S462" s="199" t="s">
        <v>3</v>
      </c>
      <c r="T462" s="199"/>
      <c r="U462" s="199">
        <v>22</v>
      </c>
      <c r="V462" s="202"/>
      <c r="W462" s="192">
        <f>IF(Q462&lt;U462,1,0)+IF(Q464&lt;U464,1,0)+IF(Q466&lt;U466,1,0)</f>
        <v>0</v>
      </c>
      <c r="X462" s="193"/>
      <c r="Y462" s="191" t="s">
        <v>292</v>
      </c>
      <c r="AA462" s="176" t="s">
        <v>256</v>
      </c>
      <c r="AB462" s="192">
        <f>IF(AD462&gt;AH462,1,0)+IF(AD464&gt;AH464,1,0)+IF(AD466&gt;AH466,1,0)</f>
        <v>2</v>
      </c>
      <c r="AC462" s="193"/>
      <c r="AD462" s="198">
        <v>21</v>
      </c>
      <c r="AE462" s="199"/>
      <c r="AF462" s="199" t="s">
        <v>3</v>
      </c>
      <c r="AG462" s="199"/>
      <c r="AH462" s="199">
        <v>15</v>
      </c>
      <c r="AI462" s="202"/>
      <c r="AJ462" s="192">
        <f>IF(AD462&lt;AH462,1,0)+IF(AD464&lt;AH464,1,0)+IF(AD466&lt;AH466,1,0)</f>
        <v>0</v>
      </c>
      <c r="AK462" s="193"/>
      <c r="AL462" s="191" t="s">
        <v>244</v>
      </c>
    </row>
    <row r="463" spans="14:38" ht="13.5" customHeight="1">
      <c r="N463" s="172"/>
      <c r="O463" s="194"/>
      <c r="P463" s="195"/>
      <c r="Q463" s="175"/>
      <c r="R463" s="174"/>
      <c r="S463" s="174"/>
      <c r="T463" s="174"/>
      <c r="U463" s="174"/>
      <c r="V463" s="180"/>
      <c r="W463" s="194"/>
      <c r="X463" s="195"/>
      <c r="Y463" s="184"/>
      <c r="AA463" s="172"/>
      <c r="AB463" s="194"/>
      <c r="AC463" s="195"/>
      <c r="AD463" s="175"/>
      <c r="AE463" s="174"/>
      <c r="AF463" s="174"/>
      <c r="AG463" s="174"/>
      <c r="AH463" s="174"/>
      <c r="AI463" s="180"/>
      <c r="AJ463" s="194"/>
      <c r="AK463" s="195"/>
      <c r="AL463" s="184"/>
    </row>
    <row r="464" spans="14:38" ht="13.5" customHeight="1">
      <c r="N464" s="172"/>
      <c r="O464" s="194"/>
      <c r="P464" s="195"/>
      <c r="Q464" s="175">
        <v>21</v>
      </c>
      <c r="R464" s="174"/>
      <c r="S464" s="174" t="s">
        <v>3</v>
      </c>
      <c r="T464" s="174"/>
      <c r="U464" s="174">
        <v>10</v>
      </c>
      <c r="V464" s="180"/>
      <c r="W464" s="194"/>
      <c r="X464" s="195"/>
      <c r="Y464" s="184"/>
      <c r="AA464" s="172"/>
      <c r="AB464" s="194"/>
      <c r="AC464" s="195"/>
      <c r="AD464" s="175">
        <v>21</v>
      </c>
      <c r="AE464" s="174"/>
      <c r="AF464" s="174" t="s">
        <v>3</v>
      </c>
      <c r="AG464" s="174"/>
      <c r="AH464" s="174">
        <v>15</v>
      </c>
      <c r="AI464" s="180"/>
      <c r="AJ464" s="194"/>
      <c r="AK464" s="195"/>
      <c r="AL464" s="184"/>
    </row>
    <row r="465" spans="14:38" ht="13.5" customHeight="1">
      <c r="N465" s="172" t="s">
        <v>417</v>
      </c>
      <c r="O465" s="194"/>
      <c r="P465" s="195"/>
      <c r="Q465" s="175"/>
      <c r="R465" s="174"/>
      <c r="S465" s="174"/>
      <c r="T465" s="174"/>
      <c r="U465" s="174"/>
      <c r="V465" s="180"/>
      <c r="W465" s="194"/>
      <c r="X465" s="195"/>
      <c r="Y465" s="184" t="s">
        <v>290</v>
      </c>
      <c r="AA465" s="172" t="s">
        <v>257</v>
      </c>
      <c r="AB465" s="194"/>
      <c r="AC465" s="195"/>
      <c r="AD465" s="175"/>
      <c r="AE465" s="174"/>
      <c r="AF465" s="174"/>
      <c r="AG465" s="174"/>
      <c r="AH465" s="174"/>
      <c r="AI465" s="180"/>
      <c r="AJ465" s="194"/>
      <c r="AK465" s="195"/>
      <c r="AL465" s="184" t="s">
        <v>243</v>
      </c>
    </row>
    <row r="466" spans="14:38" ht="13.5" customHeight="1">
      <c r="N466" s="172"/>
      <c r="O466" s="194"/>
      <c r="P466" s="195"/>
      <c r="Q466" s="175"/>
      <c r="R466" s="174"/>
      <c r="S466" s="174" t="s">
        <v>3</v>
      </c>
      <c r="T466" s="174"/>
      <c r="U466" s="174"/>
      <c r="V466" s="180"/>
      <c r="W466" s="194"/>
      <c r="X466" s="195"/>
      <c r="Y466" s="184"/>
      <c r="AA466" s="172"/>
      <c r="AB466" s="194"/>
      <c r="AC466" s="195"/>
      <c r="AD466" s="175"/>
      <c r="AE466" s="174"/>
      <c r="AF466" s="174" t="s">
        <v>3</v>
      </c>
      <c r="AG466" s="174"/>
      <c r="AH466" s="174"/>
      <c r="AI466" s="180"/>
      <c r="AJ466" s="194"/>
      <c r="AK466" s="195"/>
      <c r="AL466" s="184"/>
    </row>
    <row r="467" spans="14:38" ht="13.5" customHeight="1">
      <c r="N467" s="173"/>
      <c r="O467" s="196"/>
      <c r="P467" s="197"/>
      <c r="Q467" s="183"/>
      <c r="R467" s="181"/>
      <c r="S467" s="181"/>
      <c r="T467" s="181"/>
      <c r="U467" s="181"/>
      <c r="V467" s="182"/>
      <c r="W467" s="196"/>
      <c r="X467" s="197"/>
      <c r="Y467" s="185"/>
      <c r="AA467" s="173"/>
      <c r="AB467" s="196"/>
      <c r="AC467" s="197"/>
      <c r="AD467" s="183"/>
      <c r="AE467" s="181"/>
      <c r="AF467" s="181"/>
      <c r="AG467" s="181"/>
      <c r="AH467" s="181"/>
      <c r="AI467" s="182"/>
      <c r="AJ467" s="196"/>
      <c r="AK467" s="197"/>
      <c r="AL467" s="185"/>
    </row>
    <row r="468" spans="14:38" ht="14.25" customHeight="1">
      <c r="N468" s="176" t="s">
        <v>2</v>
      </c>
      <c r="O468" s="177" t="s">
        <v>2</v>
      </c>
      <c r="P468" s="177"/>
      <c r="Q468" s="177"/>
      <c r="R468" s="177"/>
      <c r="S468" s="177"/>
      <c r="T468" s="177"/>
      <c r="U468" s="177"/>
      <c r="V468" s="177"/>
      <c r="W468" s="177"/>
      <c r="X468" s="177"/>
      <c r="Y468" s="178"/>
      <c r="AA468" s="176" t="s">
        <v>2</v>
      </c>
      <c r="AB468" s="177" t="s">
        <v>2</v>
      </c>
      <c r="AC468" s="177"/>
      <c r="AD468" s="177"/>
      <c r="AE468" s="177"/>
      <c r="AF468" s="177"/>
      <c r="AG468" s="177"/>
      <c r="AH468" s="177"/>
      <c r="AI468" s="177"/>
      <c r="AJ468" s="177"/>
      <c r="AK468" s="177"/>
      <c r="AL468" s="178"/>
    </row>
    <row r="469" spans="14:38" ht="13.5" customHeight="1">
      <c r="N469" s="176" t="s">
        <v>418</v>
      </c>
      <c r="O469" s="192">
        <f>IF(Q469&gt;U469,1,0)+IF(Q471&gt;U471,1,0)+IF(Q473&gt;U473,1,0)</f>
        <v>2</v>
      </c>
      <c r="P469" s="193"/>
      <c r="Q469" s="198">
        <v>21</v>
      </c>
      <c r="R469" s="199"/>
      <c r="S469" s="199" t="s">
        <v>3</v>
      </c>
      <c r="T469" s="199"/>
      <c r="U469" s="199">
        <v>16</v>
      </c>
      <c r="V469" s="202"/>
      <c r="W469" s="192">
        <f>IF(Q469&lt;U469,1,0)+IF(Q471&lt;U471,1,0)+IF(Q473&lt;U473,1,0)</f>
        <v>0</v>
      </c>
      <c r="X469" s="193"/>
      <c r="Y469" s="191" t="s">
        <v>288</v>
      </c>
      <c r="AA469" s="176" t="s">
        <v>258</v>
      </c>
      <c r="AB469" s="192">
        <f>IF(AD469&gt;AH469,1,0)+IF(AD471&gt;AH471,1,0)+IF(AD473&gt;AH473,1,0)</f>
        <v>0</v>
      </c>
      <c r="AC469" s="193"/>
      <c r="AD469" s="198"/>
      <c r="AE469" s="199"/>
      <c r="AF469" s="199" t="s">
        <v>3</v>
      </c>
      <c r="AG469" s="199"/>
      <c r="AH469" s="199"/>
      <c r="AI469" s="202"/>
      <c r="AJ469" s="192">
        <f>IF(AD469&lt;AH469,1,0)+IF(AD471&lt;AH471,1,0)+IF(AD473&lt;AH473,1,0)</f>
        <v>0</v>
      </c>
      <c r="AK469" s="193"/>
      <c r="AL469" s="191" t="s">
        <v>246</v>
      </c>
    </row>
    <row r="470" spans="14:38" ht="13.5" customHeight="1">
      <c r="N470" s="172"/>
      <c r="O470" s="194"/>
      <c r="P470" s="195"/>
      <c r="Q470" s="175"/>
      <c r="R470" s="174"/>
      <c r="S470" s="174"/>
      <c r="T470" s="174"/>
      <c r="U470" s="174"/>
      <c r="V470" s="180"/>
      <c r="W470" s="194"/>
      <c r="X470" s="195"/>
      <c r="Y470" s="184"/>
      <c r="AA470" s="172"/>
      <c r="AB470" s="194"/>
      <c r="AC470" s="195"/>
      <c r="AD470" s="175"/>
      <c r="AE470" s="174"/>
      <c r="AF470" s="174"/>
      <c r="AG470" s="174"/>
      <c r="AH470" s="174"/>
      <c r="AI470" s="180"/>
      <c r="AJ470" s="194"/>
      <c r="AK470" s="195"/>
      <c r="AL470" s="184"/>
    </row>
    <row r="471" spans="14:38" ht="13.5" customHeight="1">
      <c r="N471" s="172"/>
      <c r="O471" s="194"/>
      <c r="P471" s="195"/>
      <c r="Q471" s="175">
        <v>21</v>
      </c>
      <c r="R471" s="174"/>
      <c r="S471" s="174" t="s">
        <v>3</v>
      </c>
      <c r="T471" s="174"/>
      <c r="U471" s="174">
        <v>13</v>
      </c>
      <c r="V471" s="180"/>
      <c r="W471" s="194"/>
      <c r="X471" s="195"/>
      <c r="Y471" s="184"/>
      <c r="AA471" s="172"/>
      <c r="AB471" s="194"/>
      <c r="AC471" s="195"/>
      <c r="AD471" s="175"/>
      <c r="AE471" s="174"/>
      <c r="AF471" s="174" t="s">
        <v>3</v>
      </c>
      <c r="AG471" s="174"/>
      <c r="AH471" s="174"/>
      <c r="AI471" s="180"/>
      <c r="AJ471" s="194"/>
      <c r="AK471" s="195"/>
      <c r="AL471" s="184"/>
    </row>
    <row r="472" spans="14:38" ht="13.5" customHeight="1">
      <c r="N472" s="172" t="s">
        <v>419</v>
      </c>
      <c r="O472" s="194"/>
      <c r="P472" s="195"/>
      <c r="Q472" s="175"/>
      <c r="R472" s="174"/>
      <c r="S472" s="174"/>
      <c r="T472" s="174"/>
      <c r="U472" s="174"/>
      <c r="V472" s="180"/>
      <c r="W472" s="194"/>
      <c r="X472" s="195"/>
      <c r="Y472" s="184" t="s">
        <v>293</v>
      </c>
      <c r="AA472" s="172" t="s">
        <v>259</v>
      </c>
      <c r="AB472" s="194"/>
      <c r="AC472" s="195"/>
      <c r="AD472" s="175"/>
      <c r="AE472" s="174"/>
      <c r="AF472" s="174"/>
      <c r="AG472" s="174"/>
      <c r="AH472" s="174"/>
      <c r="AI472" s="180"/>
      <c r="AJ472" s="194"/>
      <c r="AK472" s="195"/>
      <c r="AL472" s="184" t="s">
        <v>245</v>
      </c>
    </row>
    <row r="473" spans="14:38" ht="13.5" customHeight="1">
      <c r="N473" s="172"/>
      <c r="O473" s="194"/>
      <c r="P473" s="195"/>
      <c r="Q473" s="175"/>
      <c r="R473" s="174"/>
      <c r="S473" s="174" t="s">
        <v>3</v>
      </c>
      <c r="T473" s="174"/>
      <c r="U473" s="174"/>
      <c r="V473" s="180"/>
      <c r="W473" s="194"/>
      <c r="X473" s="195"/>
      <c r="Y473" s="184"/>
      <c r="AA473" s="172"/>
      <c r="AB473" s="194"/>
      <c r="AC473" s="195"/>
      <c r="AD473" s="175"/>
      <c r="AE473" s="174"/>
      <c r="AF473" s="174" t="s">
        <v>3</v>
      </c>
      <c r="AG473" s="174"/>
      <c r="AH473" s="174"/>
      <c r="AI473" s="180"/>
      <c r="AJ473" s="194"/>
      <c r="AK473" s="195"/>
      <c r="AL473" s="184"/>
    </row>
    <row r="474" spans="14:38" ht="14.25" customHeight="1" thickBot="1">
      <c r="N474" s="190"/>
      <c r="O474" s="200"/>
      <c r="P474" s="201"/>
      <c r="Q474" s="188"/>
      <c r="R474" s="186"/>
      <c r="S474" s="186"/>
      <c r="T474" s="186"/>
      <c r="U474" s="186"/>
      <c r="V474" s="187"/>
      <c r="W474" s="200"/>
      <c r="X474" s="201"/>
      <c r="Y474" s="189"/>
      <c r="AA474" s="190"/>
      <c r="AB474" s="200"/>
      <c r="AC474" s="201"/>
      <c r="AD474" s="188"/>
      <c r="AE474" s="186"/>
      <c r="AF474" s="186"/>
      <c r="AG474" s="186"/>
      <c r="AH474" s="186"/>
      <c r="AI474" s="187"/>
      <c r="AJ474" s="200"/>
      <c r="AK474" s="201"/>
      <c r="AL474" s="189"/>
    </row>
    <row r="475" spans="14:27" ht="13.5" customHeight="1">
      <c r="N475" s="9"/>
      <c r="AA475" s="9"/>
    </row>
    <row r="476" spans="14:25" ht="15" thickBot="1">
      <c r="N476" s="179" t="str">
        <f>"２部　試合番号"&amp;ROUNDUP(ROW()/25,0)</f>
        <v>２部　試合番号20</v>
      </c>
      <c r="O476" s="179"/>
      <c r="P476" s="179"/>
      <c r="Q476" s="179"/>
      <c r="R476" s="179"/>
      <c r="S476" s="179"/>
      <c r="T476" s="179"/>
      <c r="U476" s="179"/>
      <c r="V476" s="179"/>
      <c r="W476" s="179"/>
      <c r="X476" s="179"/>
      <c r="Y476" s="179"/>
    </row>
    <row r="477" spans="14:25" ht="14.25">
      <c r="N477" s="83" t="s">
        <v>420</v>
      </c>
      <c r="O477" s="203">
        <f>IF(O480&gt;W480,1)+IF(O487&gt;W487,1)+IF(O494&gt;W494,1)</f>
        <v>2</v>
      </c>
      <c r="P477" s="204"/>
      <c r="Q477" s="204"/>
      <c r="R477" s="204"/>
      <c r="S477" s="204" t="s">
        <v>3</v>
      </c>
      <c r="T477" s="204"/>
      <c r="U477" s="204">
        <f>IF(O480&lt;W480,1)+IF(O487&lt;W487,1)+IF(O494&lt;W494,1)</f>
        <v>1</v>
      </c>
      <c r="V477" s="204"/>
      <c r="W477" s="204"/>
      <c r="X477" s="207"/>
      <c r="Y477" s="84" t="s">
        <v>281</v>
      </c>
    </row>
    <row r="478" spans="14:25" ht="14.25">
      <c r="N478" s="85" t="s">
        <v>370</v>
      </c>
      <c r="O478" s="205"/>
      <c r="P478" s="206"/>
      <c r="Q478" s="206"/>
      <c r="R478" s="206"/>
      <c r="S478" s="206"/>
      <c r="T478" s="206"/>
      <c r="U478" s="206"/>
      <c r="V478" s="206"/>
      <c r="W478" s="206"/>
      <c r="X478" s="208"/>
      <c r="Y478" s="86" t="s">
        <v>231</v>
      </c>
    </row>
    <row r="479" spans="14:25" ht="14.25">
      <c r="N479" s="176" t="s">
        <v>0</v>
      </c>
      <c r="O479" s="177"/>
      <c r="P479" s="177"/>
      <c r="Q479" s="177"/>
      <c r="R479" s="177"/>
      <c r="S479" s="177"/>
      <c r="T479" s="177"/>
      <c r="U479" s="177"/>
      <c r="V479" s="177"/>
      <c r="W479" s="177"/>
      <c r="X479" s="177"/>
      <c r="Y479" s="178"/>
    </row>
    <row r="480" spans="14:25" ht="13.5" customHeight="1">
      <c r="N480" s="176" t="s">
        <v>422</v>
      </c>
      <c r="O480" s="192">
        <f>IF(Q480&gt;U480,1,0)+IF(Q482&gt;U482,1,0)+IF(Q484&gt;U484,1,0)</f>
        <v>0</v>
      </c>
      <c r="P480" s="193"/>
      <c r="Q480" s="198">
        <v>19</v>
      </c>
      <c r="R480" s="199"/>
      <c r="S480" s="199" t="s">
        <v>3</v>
      </c>
      <c r="T480" s="199"/>
      <c r="U480" s="199">
        <v>21</v>
      </c>
      <c r="V480" s="202"/>
      <c r="W480" s="192">
        <f>IF(Q480&lt;U480,1,0)+IF(Q482&lt;U482,1,0)+IF(Q484&lt;U484,1,0)</f>
        <v>2</v>
      </c>
      <c r="X480" s="193"/>
      <c r="Y480" s="191" t="s">
        <v>283</v>
      </c>
    </row>
    <row r="481" spans="14:25" ht="13.5" customHeight="1">
      <c r="N481" s="172"/>
      <c r="O481" s="194"/>
      <c r="P481" s="195"/>
      <c r="Q481" s="175"/>
      <c r="R481" s="174"/>
      <c r="S481" s="174"/>
      <c r="T481" s="174"/>
      <c r="U481" s="174"/>
      <c r="V481" s="180"/>
      <c r="W481" s="194"/>
      <c r="X481" s="195"/>
      <c r="Y481" s="184"/>
    </row>
    <row r="482" spans="14:25" ht="13.5" customHeight="1">
      <c r="N482" s="172"/>
      <c r="O482" s="194"/>
      <c r="P482" s="195"/>
      <c r="Q482" s="175">
        <v>10</v>
      </c>
      <c r="R482" s="174"/>
      <c r="S482" s="174" t="s">
        <v>3</v>
      </c>
      <c r="T482" s="174"/>
      <c r="U482" s="174">
        <v>21</v>
      </c>
      <c r="V482" s="180"/>
      <c r="W482" s="194"/>
      <c r="X482" s="195"/>
      <c r="Y482" s="184"/>
    </row>
    <row r="483" spans="14:25" ht="13.5" customHeight="1">
      <c r="N483" s="172" t="s">
        <v>423</v>
      </c>
      <c r="O483" s="194"/>
      <c r="P483" s="195"/>
      <c r="Q483" s="175"/>
      <c r="R483" s="174"/>
      <c r="S483" s="174"/>
      <c r="T483" s="174"/>
      <c r="U483" s="174"/>
      <c r="V483" s="180"/>
      <c r="W483" s="194"/>
      <c r="X483" s="195"/>
      <c r="Y483" s="184" t="s">
        <v>284</v>
      </c>
    </row>
    <row r="484" spans="14:25" ht="13.5" customHeight="1">
      <c r="N484" s="172"/>
      <c r="O484" s="194"/>
      <c r="P484" s="195"/>
      <c r="Q484" s="175"/>
      <c r="R484" s="174"/>
      <c r="S484" s="174" t="s">
        <v>3</v>
      </c>
      <c r="T484" s="174"/>
      <c r="U484" s="174"/>
      <c r="V484" s="180"/>
      <c r="W484" s="194"/>
      <c r="X484" s="195"/>
      <c r="Y484" s="184"/>
    </row>
    <row r="485" spans="14:25" ht="13.5" customHeight="1">
      <c r="N485" s="173"/>
      <c r="O485" s="196"/>
      <c r="P485" s="197"/>
      <c r="Q485" s="183"/>
      <c r="R485" s="181"/>
      <c r="S485" s="181"/>
      <c r="T485" s="181"/>
      <c r="U485" s="181"/>
      <c r="V485" s="182"/>
      <c r="W485" s="196"/>
      <c r="X485" s="197"/>
      <c r="Y485" s="185"/>
    </row>
    <row r="486" spans="14:25" ht="14.25">
      <c r="N486" s="176" t="s">
        <v>1</v>
      </c>
      <c r="O486" s="177" t="s">
        <v>1</v>
      </c>
      <c r="P486" s="177"/>
      <c r="Q486" s="177"/>
      <c r="R486" s="177"/>
      <c r="S486" s="177"/>
      <c r="T486" s="177"/>
      <c r="U486" s="177"/>
      <c r="V486" s="177"/>
      <c r="W486" s="177"/>
      <c r="X486" s="177"/>
      <c r="Y486" s="178"/>
    </row>
    <row r="487" spans="14:25" ht="13.5" customHeight="1">
      <c r="N487" s="176" t="s">
        <v>424</v>
      </c>
      <c r="O487" s="192">
        <f>IF(Q487&gt;U487,1,0)+IF(Q489&gt;U489,1,0)+IF(Q491&gt;U491,1,0)</f>
        <v>2</v>
      </c>
      <c r="P487" s="193"/>
      <c r="Q487" s="198">
        <v>21</v>
      </c>
      <c r="R487" s="199"/>
      <c r="S487" s="199" t="s">
        <v>3</v>
      </c>
      <c r="T487" s="199"/>
      <c r="U487" s="199">
        <v>15</v>
      </c>
      <c r="V487" s="202"/>
      <c r="W487" s="192">
        <f>IF(Q487&lt;U487,1,0)+IF(Q489&lt;U489,1,0)+IF(Q491&lt;U491,1,0)</f>
        <v>0</v>
      </c>
      <c r="X487" s="193"/>
      <c r="Y487" s="191" t="s">
        <v>282</v>
      </c>
    </row>
    <row r="488" spans="14:25" ht="13.5" customHeight="1">
      <c r="N488" s="172"/>
      <c r="O488" s="194"/>
      <c r="P488" s="195"/>
      <c r="Q488" s="175"/>
      <c r="R488" s="174"/>
      <c r="S488" s="174"/>
      <c r="T488" s="174"/>
      <c r="U488" s="174"/>
      <c r="V488" s="180"/>
      <c r="W488" s="194"/>
      <c r="X488" s="195"/>
      <c r="Y488" s="184"/>
    </row>
    <row r="489" spans="14:25" ht="13.5" customHeight="1">
      <c r="N489" s="172"/>
      <c r="O489" s="194"/>
      <c r="P489" s="195"/>
      <c r="Q489" s="175">
        <v>21</v>
      </c>
      <c r="R489" s="174"/>
      <c r="S489" s="174" t="s">
        <v>3</v>
      </c>
      <c r="T489" s="174"/>
      <c r="U489" s="174">
        <v>18</v>
      </c>
      <c r="V489" s="180"/>
      <c r="W489" s="194"/>
      <c r="X489" s="195"/>
      <c r="Y489" s="184"/>
    </row>
    <row r="490" spans="14:25" ht="13.5" customHeight="1">
      <c r="N490" s="172" t="s">
        <v>425</v>
      </c>
      <c r="O490" s="194"/>
      <c r="P490" s="195"/>
      <c r="Q490" s="175"/>
      <c r="R490" s="174"/>
      <c r="S490" s="174"/>
      <c r="T490" s="174"/>
      <c r="U490" s="174"/>
      <c r="V490" s="180"/>
      <c r="W490" s="194"/>
      <c r="X490" s="195"/>
      <c r="Y490" s="184" t="s">
        <v>230</v>
      </c>
    </row>
    <row r="491" spans="14:25" ht="13.5" customHeight="1">
      <c r="N491" s="172"/>
      <c r="O491" s="194"/>
      <c r="P491" s="195"/>
      <c r="Q491" s="175"/>
      <c r="R491" s="174"/>
      <c r="S491" s="174" t="s">
        <v>3</v>
      </c>
      <c r="T491" s="174"/>
      <c r="U491" s="174"/>
      <c r="V491" s="180"/>
      <c r="W491" s="194"/>
      <c r="X491" s="195"/>
      <c r="Y491" s="184"/>
    </row>
    <row r="492" spans="14:25" ht="13.5" customHeight="1">
      <c r="N492" s="173"/>
      <c r="O492" s="196"/>
      <c r="P492" s="197"/>
      <c r="Q492" s="183"/>
      <c r="R492" s="181"/>
      <c r="S492" s="181"/>
      <c r="T492" s="181"/>
      <c r="U492" s="181"/>
      <c r="V492" s="182"/>
      <c r="W492" s="196"/>
      <c r="X492" s="197"/>
      <c r="Y492" s="185"/>
    </row>
    <row r="493" spans="14:25" ht="14.25">
      <c r="N493" s="176" t="s">
        <v>2</v>
      </c>
      <c r="O493" s="177"/>
      <c r="P493" s="177"/>
      <c r="Q493" s="177"/>
      <c r="R493" s="177"/>
      <c r="S493" s="177"/>
      <c r="T493" s="177"/>
      <c r="U493" s="177"/>
      <c r="V493" s="177"/>
      <c r="W493" s="177"/>
      <c r="X493" s="177"/>
      <c r="Y493" s="178"/>
    </row>
    <row r="494" spans="14:25" ht="13.5" customHeight="1">
      <c r="N494" s="176" t="s">
        <v>421</v>
      </c>
      <c r="O494" s="192">
        <f>IF(Q494&gt;U494,1,0)+IF(Q496&gt;U496,1,0)+IF(Q498&gt;U498,1,0)</f>
        <v>2</v>
      </c>
      <c r="P494" s="193"/>
      <c r="Q494" s="198">
        <v>21</v>
      </c>
      <c r="R494" s="199"/>
      <c r="S494" s="199" t="s">
        <v>3</v>
      </c>
      <c r="T494" s="199"/>
      <c r="U494" s="199">
        <v>19</v>
      </c>
      <c r="V494" s="202"/>
      <c r="W494" s="192">
        <f>IF(Q494&lt;U494,1,0)+IF(Q496&lt;U496,1,0)+IF(Q498&lt;U498,1,0)</f>
        <v>0</v>
      </c>
      <c r="X494" s="193"/>
      <c r="Y494" s="191" t="s">
        <v>286</v>
      </c>
    </row>
    <row r="495" spans="14:25" ht="13.5" customHeight="1">
      <c r="N495" s="172"/>
      <c r="O495" s="194"/>
      <c r="P495" s="195"/>
      <c r="Q495" s="175"/>
      <c r="R495" s="174"/>
      <c r="S495" s="174"/>
      <c r="T495" s="174"/>
      <c r="U495" s="174"/>
      <c r="V495" s="180"/>
      <c r="W495" s="194"/>
      <c r="X495" s="195"/>
      <c r="Y495" s="184"/>
    </row>
    <row r="496" spans="14:25" ht="13.5" customHeight="1">
      <c r="N496" s="172"/>
      <c r="O496" s="194"/>
      <c r="P496" s="195"/>
      <c r="Q496" s="175">
        <v>21</v>
      </c>
      <c r="R496" s="174"/>
      <c r="S496" s="174" t="s">
        <v>3</v>
      </c>
      <c r="T496" s="174"/>
      <c r="U496" s="174">
        <v>16</v>
      </c>
      <c r="V496" s="180"/>
      <c r="W496" s="194"/>
      <c r="X496" s="195"/>
      <c r="Y496" s="184"/>
    </row>
    <row r="497" spans="14:25" ht="13.5" customHeight="1">
      <c r="N497" s="172" t="s">
        <v>426</v>
      </c>
      <c r="O497" s="194"/>
      <c r="P497" s="195"/>
      <c r="Q497" s="175"/>
      <c r="R497" s="174"/>
      <c r="S497" s="174"/>
      <c r="T497" s="174"/>
      <c r="U497" s="174"/>
      <c r="V497" s="180"/>
      <c r="W497" s="194"/>
      <c r="X497" s="195"/>
      <c r="Y497" s="184" t="s">
        <v>285</v>
      </c>
    </row>
    <row r="498" spans="14:25" ht="13.5" customHeight="1">
      <c r="N498" s="172"/>
      <c r="O498" s="194"/>
      <c r="P498" s="195"/>
      <c r="Q498" s="175"/>
      <c r="R498" s="174"/>
      <c r="S498" s="174" t="s">
        <v>3</v>
      </c>
      <c r="T498" s="174"/>
      <c r="U498" s="174"/>
      <c r="V498" s="180"/>
      <c r="W498" s="194"/>
      <c r="X498" s="195"/>
      <c r="Y498" s="184"/>
    </row>
    <row r="499" spans="14:25" ht="14.25" customHeight="1" thickBot="1">
      <c r="N499" s="190"/>
      <c r="O499" s="200"/>
      <c r="P499" s="201"/>
      <c r="Q499" s="188"/>
      <c r="R499" s="186"/>
      <c r="S499" s="186"/>
      <c r="T499" s="186"/>
      <c r="U499" s="186"/>
      <c r="V499" s="187"/>
      <c r="W499" s="200"/>
      <c r="X499" s="201"/>
      <c r="Y499" s="189"/>
    </row>
    <row r="500" ht="13.5" customHeight="1">
      <c r="N500" s="9"/>
    </row>
    <row r="501" spans="14:25" ht="15" thickBot="1">
      <c r="N501" s="179" t="str">
        <f>"２部　試合番号"&amp;ROUNDUP(ROW()/25,0)</f>
        <v>２部　試合番号21</v>
      </c>
      <c r="O501" s="179"/>
      <c r="P501" s="179"/>
      <c r="Q501" s="179"/>
      <c r="R501" s="179"/>
      <c r="S501" s="179"/>
      <c r="T501" s="179"/>
      <c r="U501" s="179"/>
      <c r="V501" s="179"/>
      <c r="W501" s="179"/>
      <c r="X501" s="179"/>
      <c r="Y501" s="179"/>
    </row>
    <row r="502" spans="14:25" ht="14.25">
      <c r="N502" s="83" t="s">
        <v>110</v>
      </c>
      <c r="O502" s="203">
        <f>IF(O505&gt;W505,1)+IF(O512&gt;W512,1)+IF(O519&gt;W519,1)</f>
        <v>0</v>
      </c>
      <c r="P502" s="204"/>
      <c r="Q502" s="204"/>
      <c r="R502" s="204"/>
      <c r="S502" s="204" t="s">
        <v>3</v>
      </c>
      <c r="T502" s="204"/>
      <c r="U502" s="204">
        <f>IF(O505&lt;W505,1)+IF(O512&lt;W512,1)+IF(O519&lt;W519,1)</f>
        <v>3</v>
      </c>
      <c r="V502" s="204"/>
      <c r="W502" s="204"/>
      <c r="X502" s="207"/>
      <c r="Y502" s="84" t="s">
        <v>597</v>
      </c>
    </row>
    <row r="503" spans="14:25" ht="14.25">
      <c r="N503" s="85" t="s">
        <v>549</v>
      </c>
      <c r="O503" s="205"/>
      <c r="P503" s="206"/>
      <c r="Q503" s="206"/>
      <c r="R503" s="206"/>
      <c r="S503" s="206"/>
      <c r="T503" s="206"/>
      <c r="U503" s="206"/>
      <c r="V503" s="206"/>
      <c r="W503" s="206"/>
      <c r="X503" s="208"/>
      <c r="Y503" s="86" t="s">
        <v>549</v>
      </c>
    </row>
    <row r="504" spans="14:25" ht="14.25">
      <c r="N504" s="176" t="s">
        <v>0</v>
      </c>
      <c r="O504" s="177"/>
      <c r="P504" s="177"/>
      <c r="Q504" s="177"/>
      <c r="R504" s="177"/>
      <c r="S504" s="177"/>
      <c r="T504" s="177"/>
      <c r="U504" s="177"/>
      <c r="V504" s="177"/>
      <c r="W504" s="177"/>
      <c r="X504" s="177"/>
      <c r="Y504" s="178"/>
    </row>
    <row r="505" spans="14:25" ht="13.5" customHeight="1">
      <c r="N505" s="176" t="s">
        <v>593</v>
      </c>
      <c r="O505" s="192">
        <f>IF(Q505&gt;U505,1,0)+IF(Q507&gt;U507,1,0)+IF(Q509&gt;U509,1,0)</f>
        <v>0</v>
      </c>
      <c r="P505" s="193"/>
      <c r="Q505" s="198">
        <v>11</v>
      </c>
      <c r="R505" s="199"/>
      <c r="S505" s="199" t="s">
        <v>3</v>
      </c>
      <c r="T505" s="199"/>
      <c r="U505" s="199">
        <v>21</v>
      </c>
      <c r="V505" s="202"/>
      <c r="W505" s="192">
        <f>IF(Q505&lt;U505,1,0)+IF(Q507&lt;U507,1,0)+IF(Q509&lt;U509,1,0)</f>
        <v>2</v>
      </c>
      <c r="X505" s="193"/>
      <c r="Y505" s="191" t="s">
        <v>598</v>
      </c>
    </row>
    <row r="506" spans="14:25" ht="13.5" customHeight="1">
      <c r="N506" s="172"/>
      <c r="O506" s="194"/>
      <c r="P506" s="195"/>
      <c r="Q506" s="175"/>
      <c r="R506" s="174"/>
      <c r="S506" s="174"/>
      <c r="T506" s="174"/>
      <c r="U506" s="174"/>
      <c r="V506" s="180"/>
      <c r="W506" s="194"/>
      <c r="X506" s="195"/>
      <c r="Y506" s="184"/>
    </row>
    <row r="507" spans="14:25" ht="13.5" customHeight="1">
      <c r="N507" s="172"/>
      <c r="O507" s="194"/>
      <c r="P507" s="195"/>
      <c r="Q507" s="175">
        <v>10</v>
      </c>
      <c r="R507" s="174"/>
      <c r="S507" s="174" t="s">
        <v>3</v>
      </c>
      <c r="T507" s="174"/>
      <c r="U507" s="174">
        <v>21</v>
      </c>
      <c r="V507" s="180"/>
      <c r="W507" s="194"/>
      <c r="X507" s="195"/>
      <c r="Y507" s="184"/>
    </row>
    <row r="508" spans="14:25" ht="13.5" customHeight="1">
      <c r="N508" s="172" t="s">
        <v>607</v>
      </c>
      <c r="O508" s="194"/>
      <c r="P508" s="195"/>
      <c r="Q508" s="175"/>
      <c r="R508" s="174"/>
      <c r="S508" s="174"/>
      <c r="T508" s="174"/>
      <c r="U508" s="174"/>
      <c r="V508" s="180"/>
      <c r="W508" s="194"/>
      <c r="X508" s="195"/>
      <c r="Y508" s="184" t="s">
        <v>599</v>
      </c>
    </row>
    <row r="509" spans="14:25" ht="13.5" customHeight="1">
      <c r="N509" s="172"/>
      <c r="O509" s="194"/>
      <c r="P509" s="195"/>
      <c r="Q509" s="175"/>
      <c r="R509" s="174"/>
      <c r="S509" s="174" t="s">
        <v>3</v>
      </c>
      <c r="T509" s="174"/>
      <c r="U509" s="174"/>
      <c r="V509" s="180"/>
      <c r="W509" s="194"/>
      <c r="X509" s="195"/>
      <c r="Y509" s="184"/>
    </row>
    <row r="510" spans="14:25" ht="13.5" customHeight="1">
      <c r="N510" s="173"/>
      <c r="O510" s="196"/>
      <c r="P510" s="197"/>
      <c r="Q510" s="183"/>
      <c r="R510" s="181"/>
      <c r="S510" s="181"/>
      <c r="T510" s="181"/>
      <c r="U510" s="181"/>
      <c r="V510" s="182"/>
      <c r="W510" s="196"/>
      <c r="X510" s="197"/>
      <c r="Y510" s="185"/>
    </row>
    <row r="511" spans="14:25" ht="14.25">
      <c r="N511" s="176" t="s">
        <v>1</v>
      </c>
      <c r="O511" s="177"/>
      <c r="P511" s="177"/>
      <c r="Q511" s="177"/>
      <c r="R511" s="177"/>
      <c r="S511" s="177"/>
      <c r="T511" s="177"/>
      <c r="U511" s="177"/>
      <c r="V511" s="177"/>
      <c r="W511" s="177"/>
      <c r="X511" s="177"/>
      <c r="Y511" s="178"/>
    </row>
    <row r="512" spans="14:25" ht="13.5" customHeight="1">
      <c r="N512" s="176" t="s">
        <v>594</v>
      </c>
      <c r="O512" s="192">
        <f>IF(Q512&gt;U512,1,0)+IF(Q514&gt;U514,1,0)+IF(Q516&gt;U516,1,0)</f>
        <v>0</v>
      </c>
      <c r="P512" s="193"/>
      <c r="Q512" s="198">
        <v>19</v>
      </c>
      <c r="R512" s="199"/>
      <c r="S512" s="199" t="s">
        <v>3</v>
      </c>
      <c r="T512" s="199"/>
      <c r="U512" s="199">
        <v>21</v>
      </c>
      <c r="V512" s="202"/>
      <c r="W512" s="192">
        <f>IF(Q512&lt;U512,1,0)+IF(Q514&lt;U514,1,0)+IF(Q516&lt;U516,1,0)</f>
        <v>2</v>
      </c>
      <c r="X512" s="193"/>
      <c r="Y512" s="191" t="s">
        <v>600</v>
      </c>
    </row>
    <row r="513" spans="14:25" ht="13.5" customHeight="1">
      <c r="N513" s="172"/>
      <c r="O513" s="194"/>
      <c r="P513" s="195"/>
      <c r="Q513" s="175"/>
      <c r="R513" s="174"/>
      <c r="S513" s="174"/>
      <c r="T513" s="174"/>
      <c r="U513" s="174"/>
      <c r="V513" s="180"/>
      <c r="W513" s="194"/>
      <c r="X513" s="195"/>
      <c r="Y513" s="184"/>
    </row>
    <row r="514" spans="14:25" ht="13.5" customHeight="1">
      <c r="N514" s="172"/>
      <c r="O514" s="194"/>
      <c r="P514" s="195"/>
      <c r="Q514" s="175">
        <v>18</v>
      </c>
      <c r="R514" s="174"/>
      <c r="S514" s="174" t="s">
        <v>3</v>
      </c>
      <c r="T514" s="174"/>
      <c r="U514" s="174">
        <v>21</v>
      </c>
      <c r="V514" s="180"/>
      <c r="W514" s="194"/>
      <c r="X514" s="195"/>
      <c r="Y514" s="184"/>
    </row>
    <row r="515" spans="14:25" ht="13.5" customHeight="1">
      <c r="N515" s="172" t="s">
        <v>595</v>
      </c>
      <c r="O515" s="194"/>
      <c r="P515" s="195"/>
      <c r="Q515" s="175"/>
      <c r="R515" s="174"/>
      <c r="S515" s="174"/>
      <c r="T515" s="174"/>
      <c r="U515" s="174"/>
      <c r="V515" s="180"/>
      <c r="W515" s="194"/>
      <c r="X515" s="195"/>
      <c r="Y515" s="184" t="s">
        <v>601</v>
      </c>
    </row>
    <row r="516" spans="14:25" ht="13.5" customHeight="1">
      <c r="N516" s="172"/>
      <c r="O516" s="194"/>
      <c r="P516" s="195"/>
      <c r="Q516" s="175"/>
      <c r="R516" s="174"/>
      <c r="S516" s="174" t="s">
        <v>3</v>
      </c>
      <c r="T516" s="174"/>
      <c r="U516" s="174"/>
      <c r="V516" s="180"/>
      <c r="W516" s="194"/>
      <c r="X516" s="195"/>
      <c r="Y516" s="184"/>
    </row>
    <row r="517" spans="14:25" ht="13.5" customHeight="1">
      <c r="N517" s="173"/>
      <c r="O517" s="196"/>
      <c r="P517" s="197"/>
      <c r="Q517" s="183"/>
      <c r="R517" s="181"/>
      <c r="S517" s="181"/>
      <c r="T517" s="181"/>
      <c r="U517" s="181"/>
      <c r="V517" s="182"/>
      <c r="W517" s="196"/>
      <c r="X517" s="197"/>
      <c r="Y517" s="185"/>
    </row>
    <row r="518" spans="14:25" ht="14.25">
      <c r="N518" s="176" t="s">
        <v>2</v>
      </c>
      <c r="O518" s="177"/>
      <c r="P518" s="177"/>
      <c r="Q518" s="177"/>
      <c r="R518" s="177"/>
      <c r="S518" s="177"/>
      <c r="T518" s="177"/>
      <c r="U518" s="177"/>
      <c r="V518" s="177"/>
      <c r="W518" s="177"/>
      <c r="X518" s="177"/>
      <c r="Y518" s="178"/>
    </row>
    <row r="519" spans="14:25" ht="13.5" customHeight="1">
      <c r="N519" s="176" t="s">
        <v>550</v>
      </c>
      <c r="O519" s="192">
        <f>IF(Q519&gt;U519,1,0)+IF(Q521&gt;U521,1,0)+IF(Q523&gt;U523,1,0)</f>
        <v>0</v>
      </c>
      <c r="P519" s="193"/>
      <c r="Q519" s="198">
        <v>11</v>
      </c>
      <c r="R519" s="199"/>
      <c r="S519" s="199" t="s">
        <v>3</v>
      </c>
      <c r="T519" s="199"/>
      <c r="U519" s="199">
        <v>21</v>
      </c>
      <c r="V519" s="202"/>
      <c r="W519" s="192">
        <f>IF(Q519&lt;U519,1,0)+IF(Q521&lt;U521,1,0)+IF(Q523&lt;U523,1,0)</f>
        <v>2</v>
      </c>
      <c r="X519" s="193"/>
      <c r="Y519" s="191" t="s">
        <v>602</v>
      </c>
    </row>
    <row r="520" spans="14:25" ht="13.5" customHeight="1">
      <c r="N520" s="172"/>
      <c r="O520" s="194"/>
      <c r="P520" s="195"/>
      <c r="Q520" s="175"/>
      <c r="R520" s="174"/>
      <c r="S520" s="174"/>
      <c r="T520" s="174"/>
      <c r="U520" s="174"/>
      <c r="V520" s="180"/>
      <c r="W520" s="194"/>
      <c r="X520" s="195"/>
      <c r="Y520" s="184"/>
    </row>
    <row r="521" spans="14:25" ht="13.5" customHeight="1">
      <c r="N521" s="172"/>
      <c r="O521" s="194"/>
      <c r="P521" s="195"/>
      <c r="Q521" s="175">
        <v>9</v>
      </c>
      <c r="R521" s="174"/>
      <c r="S521" s="174" t="s">
        <v>3</v>
      </c>
      <c r="T521" s="174"/>
      <c r="U521" s="174">
        <v>21</v>
      </c>
      <c r="V521" s="180"/>
      <c r="W521" s="194"/>
      <c r="X521" s="195"/>
      <c r="Y521" s="184"/>
    </row>
    <row r="522" spans="14:25" ht="13.5" customHeight="1">
      <c r="N522" s="172" t="s">
        <v>596</v>
      </c>
      <c r="O522" s="194"/>
      <c r="P522" s="195"/>
      <c r="Q522" s="175"/>
      <c r="R522" s="174"/>
      <c r="S522" s="174"/>
      <c r="T522" s="174"/>
      <c r="U522" s="174"/>
      <c r="V522" s="180"/>
      <c r="W522" s="194"/>
      <c r="X522" s="195"/>
      <c r="Y522" s="184" t="s">
        <v>603</v>
      </c>
    </row>
    <row r="523" spans="14:25" ht="13.5" customHeight="1">
      <c r="N523" s="172"/>
      <c r="O523" s="194"/>
      <c r="P523" s="195"/>
      <c r="Q523" s="175"/>
      <c r="R523" s="174"/>
      <c r="S523" s="174" t="s">
        <v>3</v>
      </c>
      <c r="T523" s="174"/>
      <c r="U523" s="174"/>
      <c r="V523" s="180"/>
      <c r="W523" s="194"/>
      <c r="X523" s="195"/>
      <c r="Y523" s="184"/>
    </row>
    <row r="524" spans="14:25" ht="14.25" customHeight="1" thickBot="1">
      <c r="N524" s="190"/>
      <c r="O524" s="200"/>
      <c r="P524" s="201"/>
      <c r="Q524" s="188"/>
      <c r="R524" s="186"/>
      <c r="S524" s="186"/>
      <c r="T524" s="186"/>
      <c r="U524" s="186"/>
      <c r="V524" s="187"/>
      <c r="W524" s="200"/>
      <c r="X524" s="201"/>
      <c r="Y524" s="189"/>
    </row>
    <row r="525" ht="13.5" customHeight="1">
      <c r="N525" s="9"/>
    </row>
    <row r="526" spans="14:25" ht="15" thickBot="1">
      <c r="N526" s="179" t="str">
        <f>"２部　試合番号"&amp;ROUNDUP(ROW()/25,0)&amp;"　決勝T　1回戦"</f>
        <v>２部　試合番号22　決勝T　1回戦</v>
      </c>
      <c r="O526" s="179"/>
      <c r="P526" s="179"/>
      <c r="Q526" s="179"/>
      <c r="R526" s="179"/>
      <c r="S526" s="179"/>
      <c r="T526" s="179"/>
      <c r="U526" s="179"/>
      <c r="V526" s="179"/>
      <c r="W526" s="179"/>
      <c r="X526" s="179"/>
      <c r="Y526" s="179"/>
    </row>
    <row r="527" spans="14:25" ht="14.25">
      <c r="N527" s="83" t="s">
        <v>362</v>
      </c>
      <c r="O527" s="203">
        <f>IF(O530&gt;W530,1)+IF(O537&gt;W537,1)+IF(O544&gt;W544,1)</f>
        <v>2</v>
      </c>
      <c r="P527" s="204"/>
      <c r="Q527" s="204"/>
      <c r="R527" s="204"/>
      <c r="S527" s="204" t="s">
        <v>3</v>
      </c>
      <c r="T527" s="204"/>
      <c r="U527" s="204">
        <f>IF(O530&lt;W530,1)+IF(O537&lt;W537,1)+IF(O544&lt;W544,1)</f>
        <v>1</v>
      </c>
      <c r="V527" s="204"/>
      <c r="W527" s="204"/>
      <c r="X527" s="207"/>
      <c r="Y527" s="84" t="s">
        <v>384</v>
      </c>
    </row>
    <row r="528" spans="14:25" ht="14.25">
      <c r="N528" s="85" t="s">
        <v>231</v>
      </c>
      <c r="O528" s="205"/>
      <c r="P528" s="206"/>
      <c r="Q528" s="206"/>
      <c r="R528" s="206"/>
      <c r="S528" s="206"/>
      <c r="T528" s="206"/>
      <c r="U528" s="206"/>
      <c r="V528" s="206"/>
      <c r="W528" s="206"/>
      <c r="X528" s="208"/>
      <c r="Y528" s="86" t="s">
        <v>231</v>
      </c>
    </row>
    <row r="529" spans="14:25" ht="14.25">
      <c r="N529" s="176" t="s">
        <v>0</v>
      </c>
      <c r="O529" s="177"/>
      <c r="P529" s="177"/>
      <c r="Q529" s="177"/>
      <c r="R529" s="177"/>
      <c r="S529" s="177"/>
      <c r="T529" s="177"/>
      <c r="U529" s="177"/>
      <c r="V529" s="177"/>
      <c r="W529" s="177"/>
      <c r="X529" s="177"/>
      <c r="Y529" s="178"/>
    </row>
    <row r="530" spans="14:25" ht="13.5" customHeight="1">
      <c r="N530" s="176" t="s">
        <v>363</v>
      </c>
      <c r="O530" s="192">
        <f>IF(Q530&gt;U530,1,0)+IF(Q532&gt;U532,1,0)+IF(Q534&gt;U534,1,0)</f>
        <v>2</v>
      </c>
      <c r="P530" s="193"/>
      <c r="Q530" s="198">
        <v>21</v>
      </c>
      <c r="R530" s="199"/>
      <c r="S530" s="199" t="s">
        <v>3</v>
      </c>
      <c r="T530" s="199"/>
      <c r="U530" s="199">
        <v>19</v>
      </c>
      <c r="V530" s="202"/>
      <c r="W530" s="192">
        <f>IF(Q530&lt;U530,1,0)+IF(Q532&lt;U532,1,0)+IF(Q534&lt;U534,1,0)</f>
        <v>1</v>
      </c>
      <c r="X530" s="193"/>
      <c r="Y530" s="191" t="s">
        <v>386</v>
      </c>
    </row>
    <row r="531" spans="14:25" ht="13.5" customHeight="1">
      <c r="N531" s="172"/>
      <c r="O531" s="194"/>
      <c r="P531" s="195"/>
      <c r="Q531" s="175"/>
      <c r="R531" s="174"/>
      <c r="S531" s="174"/>
      <c r="T531" s="174"/>
      <c r="U531" s="174"/>
      <c r="V531" s="180"/>
      <c r="W531" s="194"/>
      <c r="X531" s="195"/>
      <c r="Y531" s="184"/>
    </row>
    <row r="532" spans="14:25" ht="13.5" customHeight="1">
      <c r="N532" s="172"/>
      <c r="O532" s="194"/>
      <c r="P532" s="195"/>
      <c r="Q532" s="175">
        <v>19</v>
      </c>
      <c r="R532" s="174"/>
      <c r="S532" s="174" t="s">
        <v>3</v>
      </c>
      <c r="T532" s="174"/>
      <c r="U532" s="174">
        <v>21</v>
      </c>
      <c r="V532" s="180"/>
      <c r="W532" s="194"/>
      <c r="X532" s="195"/>
      <c r="Y532" s="184"/>
    </row>
    <row r="533" spans="14:25" ht="13.5" customHeight="1">
      <c r="N533" s="172" t="s">
        <v>366</v>
      </c>
      <c r="O533" s="194"/>
      <c r="P533" s="195"/>
      <c r="Q533" s="175"/>
      <c r="R533" s="174"/>
      <c r="S533" s="174"/>
      <c r="T533" s="174"/>
      <c r="U533" s="174"/>
      <c r="V533" s="180"/>
      <c r="W533" s="194"/>
      <c r="X533" s="195"/>
      <c r="Y533" s="184" t="s">
        <v>387</v>
      </c>
    </row>
    <row r="534" spans="14:25" ht="13.5" customHeight="1">
      <c r="N534" s="172"/>
      <c r="O534" s="194"/>
      <c r="P534" s="195"/>
      <c r="Q534" s="175">
        <v>25</v>
      </c>
      <c r="R534" s="174"/>
      <c r="S534" s="174" t="s">
        <v>3</v>
      </c>
      <c r="T534" s="174"/>
      <c r="U534" s="174">
        <v>23</v>
      </c>
      <c r="V534" s="180"/>
      <c r="W534" s="194"/>
      <c r="X534" s="195"/>
      <c r="Y534" s="184"/>
    </row>
    <row r="535" spans="14:25" ht="13.5" customHeight="1">
      <c r="N535" s="173"/>
      <c r="O535" s="196"/>
      <c r="P535" s="197"/>
      <c r="Q535" s="183"/>
      <c r="R535" s="181"/>
      <c r="S535" s="181"/>
      <c r="T535" s="181"/>
      <c r="U535" s="181"/>
      <c r="V535" s="182"/>
      <c r="W535" s="196"/>
      <c r="X535" s="197"/>
      <c r="Y535" s="185"/>
    </row>
    <row r="536" spans="14:25" ht="14.25">
      <c r="N536" s="176" t="s">
        <v>1</v>
      </c>
      <c r="O536" s="177"/>
      <c r="P536" s="177"/>
      <c r="Q536" s="177"/>
      <c r="R536" s="177"/>
      <c r="S536" s="177"/>
      <c r="T536" s="177"/>
      <c r="U536" s="177"/>
      <c r="V536" s="177"/>
      <c r="W536" s="177"/>
      <c r="X536" s="177"/>
      <c r="Y536" s="178"/>
    </row>
    <row r="537" spans="14:25" ht="13.5" customHeight="1">
      <c r="N537" s="176" t="s">
        <v>365</v>
      </c>
      <c r="O537" s="192">
        <f>IF(Q537&gt;U537,1,0)+IF(Q539&gt;U539,1,0)+IF(Q541&gt;U541,1,0)</f>
        <v>0</v>
      </c>
      <c r="P537" s="193"/>
      <c r="Q537" s="198">
        <v>16</v>
      </c>
      <c r="R537" s="199"/>
      <c r="S537" s="199" t="s">
        <v>3</v>
      </c>
      <c r="T537" s="199"/>
      <c r="U537" s="199">
        <v>21</v>
      </c>
      <c r="V537" s="202"/>
      <c r="W537" s="192">
        <f>IF(Q537&lt;U537,1,0)+IF(Q539&lt;U539,1,0)+IF(Q541&lt;U541,1,0)</f>
        <v>2</v>
      </c>
      <c r="X537" s="193"/>
      <c r="Y537" s="191" t="s">
        <v>385</v>
      </c>
    </row>
    <row r="538" spans="14:25" ht="13.5" customHeight="1">
      <c r="N538" s="172"/>
      <c r="O538" s="194"/>
      <c r="P538" s="195"/>
      <c r="Q538" s="175"/>
      <c r="R538" s="174"/>
      <c r="S538" s="174"/>
      <c r="T538" s="174"/>
      <c r="U538" s="174"/>
      <c r="V538" s="180"/>
      <c r="W538" s="194"/>
      <c r="X538" s="195"/>
      <c r="Y538" s="184"/>
    </row>
    <row r="539" spans="14:25" ht="13.5" customHeight="1">
      <c r="N539" s="172"/>
      <c r="O539" s="194"/>
      <c r="P539" s="195"/>
      <c r="Q539" s="175">
        <v>12</v>
      </c>
      <c r="R539" s="174"/>
      <c r="S539" s="174" t="s">
        <v>3</v>
      </c>
      <c r="T539" s="174"/>
      <c r="U539" s="174">
        <v>21</v>
      </c>
      <c r="V539" s="180"/>
      <c r="W539" s="194"/>
      <c r="X539" s="195"/>
      <c r="Y539" s="184"/>
    </row>
    <row r="540" spans="14:25" ht="13.5" customHeight="1">
      <c r="N540" s="172" t="s">
        <v>364</v>
      </c>
      <c r="O540" s="194"/>
      <c r="P540" s="195"/>
      <c r="Q540" s="175"/>
      <c r="R540" s="174"/>
      <c r="S540" s="174"/>
      <c r="T540" s="174"/>
      <c r="U540" s="174"/>
      <c r="V540" s="180"/>
      <c r="W540" s="194"/>
      <c r="X540" s="195"/>
      <c r="Y540" s="184" t="s">
        <v>390</v>
      </c>
    </row>
    <row r="541" spans="14:25" ht="13.5" customHeight="1">
      <c r="N541" s="172"/>
      <c r="O541" s="194"/>
      <c r="P541" s="195"/>
      <c r="Q541" s="175"/>
      <c r="R541" s="174"/>
      <c r="S541" s="174" t="s">
        <v>3</v>
      </c>
      <c r="T541" s="174"/>
      <c r="U541" s="174"/>
      <c r="V541" s="180"/>
      <c r="W541" s="194"/>
      <c r="X541" s="195"/>
      <c r="Y541" s="184"/>
    </row>
    <row r="542" spans="14:25" ht="13.5" customHeight="1">
      <c r="N542" s="173"/>
      <c r="O542" s="196"/>
      <c r="P542" s="197"/>
      <c r="Q542" s="183"/>
      <c r="R542" s="181"/>
      <c r="S542" s="181"/>
      <c r="T542" s="181"/>
      <c r="U542" s="181"/>
      <c r="V542" s="182"/>
      <c r="W542" s="196"/>
      <c r="X542" s="197"/>
      <c r="Y542" s="185"/>
    </row>
    <row r="543" spans="14:25" ht="14.25">
      <c r="N543" s="176" t="s">
        <v>2</v>
      </c>
      <c r="O543" s="177"/>
      <c r="P543" s="177"/>
      <c r="Q543" s="177"/>
      <c r="R543" s="177"/>
      <c r="S543" s="177"/>
      <c r="T543" s="177"/>
      <c r="U543" s="177"/>
      <c r="V543" s="177"/>
      <c r="W543" s="177"/>
      <c r="X543" s="177"/>
      <c r="Y543" s="178"/>
    </row>
    <row r="544" spans="14:25" ht="13.5" customHeight="1">
      <c r="N544" s="176" t="s">
        <v>367</v>
      </c>
      <c r="O544" s="192">
        <f>IF(Q544&gt;U544,1,0)+IF(Q546&gt;U546,1,0)+IF(Q548&gt;U548,1,0)</f>
        <v>2</v>
      </c>
      <c r="P544" s="193"/>
      <c r="Q544" s="198">
        <v>21</v>
      </c>
      <c r="R544" s="199"/>
      <c r="S544" s="199" t="s">
        <v>3</v>
      </c>
      <c r="T544" s="199"/>
      <c r="U544" s="199">
        <v>14</v>
      </c>
      <c r="V544" s="202"/>
      <c r="W544" s="192">
        <f>IF(Q544&lt;U544,1,0)+IF(Q546&lt;U546,1,0)+IF(Q548&lt;U548,1,0)</f>
        <v>1</v>
      </c>
      <c r="X544" s="193"/>
      <c r="Y544" s="191" t="s">
        <v>388</v>
      </c>
    </row>
    <row r="545" spans="14:25" ht="13.5" customHeight="1">
      <c r="N545" s="172"/>
      <c r="O545" s="194"/>
      <c r="P545" s="195"/>
      <c r="Q545" s="175"/>
      <c r="R545" s="174"/>
      <c r="S545" s="174"/>
      <c r="T545" s="174"/>
      <c r="U545" s="174"/>
      <c r="V545" s="180"/>
      <c r="W545" s="194"/>
      <c r="X545" s="195"/>
      <c r="Y545" s="184"/>
    </row>
    <row r="546" spans="14:25" ht="13.5" customHeight="1">
      <c r="N546" s="172"/>
      <c r="O546" s="194"/>
      <c r="P546" s="195"/>
      <c r="Q546" s="175">
        <v>15</v>
      </c>
      <c r="R546" s="174"/>
      <c r="S546" s="174" t="s">
        <v>3</v>
      </c>
      <c r="T546" s="174"/>
      <c r="U546" s="174">
        <v>21</v>
      </c>
      <c r="V546" s="180"/>
      <c r="W546" s="194"/>
      <c r="X546" s="195"/>
      <c r="Y546" s="184"/>
    </row>
    <row r="547" spans="14:25" ht="13.5" customHeight="1">
      <c r="N547" s="172" t="s">
        <v>523</v>
      </c>
      <c r="O547" s="194"/>
      <c r="P547" s="195"/>
      <c r="Q547" s="175"/>
      <c r="R547" s="174"/>
      <c r="S547" s="174"/>
      <c r="T547" s="174"/>
      <c r="U547" s="174"/>
      <c r="V547" s="180"/>
      <c r="W547" s="194"/>
      <c r="X547" s="195"/>
      <c r="Y547" s="184" t="s">
        <v>389</v>
      </c>
    </row>
    <row r="548" spans="14:25" ht="13.5" customHeight="1">
      <c r="N548" s="172"/>
      <c r="O548" s="194"/>
      <c r="P548" s="195"/>
      <c r="Q548" s="175">
        <v>21</v>
      </c>
      <c r="R548" s="174"/>
      <c r="S548" s="174" t="s">
        <v>3</v>
      </c>
      <c r="T548" s="174"/>
      <c r="U548" s="174">
        <v>19</v>
      </c>
      <c r="V548" s="180"/>
      <c r="W548" s="194"/>
      <c r="X548" s="195"/>
      <c r="Y548" s="184"/>
    </row>
    <row r="549" spans="14:25" ht="14.25" customHeight="1" thickBot="1">
      <c r="N549" s="190"/>
      <c r="O549" s="200"/>
      <c r="P549" s="201"/>
      <c r="Q549" s="188"/>
      <c r="R549" s="186"/>
      <c r="S549" s="186"/>
      <c r="T549" s="186"/>
      <c r="U549" s="186"/>
      <c r="V549" s="187"/>
      <c r="W549" s="200"/>
      <c r="X549" s="201"/>
      <c r="Y549" s="189"/>
    </row>
    <row r="550" ht="13.5" customHeight="1">
      <c r="N550" s="9"/>
    </row>
    <row r="551" spans="14:25" ht="15" thickBot="1">
      <c r="N551" s="179" t="str">
        <f>"２部　試合番号"&amp;ROUNDUP(ROW()/25,0)&amp;"　準決勝"</f>
        <v>２部　試合番号23　準決勝</v>
      </c>
      <c r="O551" s="179"/>
      <c r="P551" s="179"/>
      <c r="Q551" s="179"/>
      <c r="R551" s="179"/>
      <c r="S551" s="179"/>
      <c r="T551" s="179"/>
      <c r="U551" s="179"/>
      <c r="V551" s="179"/>
      <c r="W551" s="179"/>
      <c r="X551" s="179"/>
      <c r="Y551" s="179"/>
    </row>
    <row r="552" spans="14:25" ht="14.25">
      <c r="N552" s="83" t="s">
        <v>170</v>
      </c>
      <c r="O552" s="203">
        <f>IF(O555&gt;W555,1)+IF(O562&gt;W562,1)+IF(O569&gt;W569,1)</f>
        <v>2</v>
      </c>
      <c r="P552" s="204"/>
      <c r="Q552" s="204"/>
      <c r="R552" s="204"/>
      <c r="S552" s="204" t="s">
        <v>3</v>
      </c>
      <c r="T552" s="204"/>
      <c r="U552" s="204">
        <f>IF(O555&lt;W555,1)+IF(O562&lt;W562,1)+IF(O569&lt;W569,1)</f>
        <v>0</v>
      </c>
      <c r="V552" s="204"/>
      <c r="W552" s="204"/>
      <c r="X552" s="207"/>
      <c r="Y552" s="84" t="s">
        <v>362</v>
      </c>
    </row>
    <row r="553" spans="14:25" ht="14.25">
      <c r="N553" s="85" t="s">
        <v>239</v>
      </c>
      <c r="O553" s="205"/>
      <c r="P553" s="206"/>
      <c r="Q553" s="206"/>
      <c r="R553" s="206"/>
      <c r="S553" s="206"/>
      <c r="T553" s="206"/>
      <c r="U553" s="206"/>
      <c r="V553" s="206"/>
      <c r="W553" s="206"/>
      <c r="X553" s="208"/>
      <c r="Y553" s="86" t="s">
        <v>231</v>
      </c>
    </row>
    <row r="554" spans="14:25" ht="14.25">
      <c r="N554" s="176" t="s">
        <v>0</v>
      </c>
      <c r="O554" s="177"/>
      <c r="P554" s="177"/>
      <c r="Q554" s="177"/>
      <c r="R554" s="177"/>
      <c r="S554" s="177"/>
      <c r="T554" s="177"/>
      <c r="U554" s="177"/>
      <c r="V554" s="177"/>
      <c r="W554" s="177"/>
      <c r="X554" s="177"/>
      <c r="Y554" s="178"/>
    </row>
    <row r="555" spans="14:25" ht="13.5" customHeight="1">
      <c r="N555" s="176" t="s">
        <v>338</v>
      </c>
      <c r="O555" s="192">
        <f>IF(Q555&gt;U555,1,0)+IF(Q557&gt;U557,1,0)+IF(Q559&gt;U559,1,0)</f>
        <v>2</v>
      </c>
      <c r="P555" s="193"/>
      <c r="Q555" s="198">
        <v>21</v>
      </c>
      <c r="R555" s="199"/>
      <c r="S555" s="199" t="s">
        <v>3</v>
      </c>
      <c r="T555" s="199"/>
      <c r="U555" s="199">
        <v>12</v>
      </c>
      <c r="V555" s="202"/>
      <c r="W555" s="192">
        <f>IF(Q555&lt;U555,1,0)+IF(Q557&lt;U557,1,0)+IF(Q559&lt;U559,1,0)</f>
        <v>1</v>
      </c>
      <c r="X555" s="193"/>
      <c r="Y555" s="191" t="s">
        <v>363</v>
      </c>
    </row>
    <row r="556" spans="14:25" ht="13.5" customHeight="1">
      <c r="N556" s="172"/>
      <c r="O556" s="194"/>
      <c r="P556" s="195"/>
      <c r="Q556" s="175"/>
      <c r="R556" s="174"/>
      <c r="S556" s="174"/>
      <c r="T556" s="174"/>
      <c r="U556" s="174"/>
      <c r="V556" s="180"/>
      <c r="W556" s="194"/>
      <c r="X556" s="195"/>
      <c r="Y556" s="184"/>
    </row>
    <row r="557" spans="14:25" ht="13.5" customHeight="1">
      <c r="N557" s="172"/>
      <c r="O557" s="194"/>
      <c r="P557" s="195"/>
      <c r="Q557" s="175">
        <v>19</v>
      </c>
      <c r="R557" s="174"/>
      <c r="S557" s="174" t="s">
        <v>3</v>
      </c>
      <c r="T557" s="174"/>
      <c r="U557" s="174">
        <v>21</v>
      </c>
      <c r="V557" s="180"/>
      <c r="W557" s="194"/>
      <c r="X557" s="195"/>
      <c r="Y557" s="184"/>
    </row>
    <row r="558" spans="14:25" ht="13.5" customHeight="1">
      <c r="N558" s="172" t="s">
        <v>337</v>
      </c>
      <c r="O558" s="194"/>
      <c r="P558" s="195"/>
      <c r="Q558" s="175"/>
      <c r="R558" s="174"/>
      <c r="S558" s="174"/>
      <c r="T558" s="174"/>
      <c r="U558" s="174"/>
      <c r="V558" s="180"/>
      <c r="W558" s="194"/>
      <c r="X558" s="195"/>
      <c r="Y558" s="184" t="s">
        <v>366</v>
      </c>
    </row>
    <row r="559" spans="14:25" ht="13.5" customHeight="1">
      <c r="N559" s="172"/>
      <c r="O559" s="194"/>
      <c r="P559" s="195"/>
      <c r="Q559" s="175">
        <v>21</v>
      </c>
      <c r="R559" s="174"/>
      <c r="S559" s="174" t="s">
        <v>3</v>
      </c>
      <c r="T559" s="174"/>
      <c r="U559" s="174">
        <v>16</v>
      </c>
      <c r="V559" s="180"/>
      <c r="W559" s="194"/>
      <c r="X559" s="195"/>
      <c r="Y559" s="184"/>
    </row>
    <row r="560" spans="14:25" ht="13.5" customHeight="1">
      <c r="N560" s="173"/>
      <c r="O560" s="196"/>
      <c r="P560" s="197"/>
      <c r="Q560" s="183"/>
      <c r="R560" s="181"/>
      <c r="S560" s="181"/>
      <c r="T560" s="181"/>
      <c r="U560" s="181"/>
      <c r="V560" s="182"/>
      <c r="W560" s="196"/>
      <c r="X560" s="197"/>
      <c r="Y560" s="185"/>
    </row>
    <row r="561" spans="14:25" ht="14.25">
      <c r="N561" s="176" t="s">
        <v>1</v>
      </c>
      <c r="O561" s="177"/>
      <c r="P561" s="177"/>
      <c r="Q561" s="177"/>
      <c r="R561" s="177"/>
      <c r="S561" s="177"/>
      <c r="T561" s="177"/>
      <c r="U561" s="177"/>
      <c r="V561" s="177"/>
      <c r="W561" s="177"/>
      <c r="X561" s="177"/>
      <c r="Y561" s="178"/>
    </row>
    <row r="562" spans="14:25" ht="13.5" customHeight="1">
      <c r="N562" s="176" t="s">
        <v>341</v>
      </c>
      <c r="O562" s="192">
        <f>IF(Q562&gt;U562,1,0)+IF(Q564&gt;U564,1,0)+IF(Q566&gt;U566,1,0)</f>
        <v>2</v>
      </c>
      <c r="P562" s="193"/>
      <c r="Q562" s="198">
        <v>21</v>
      </c>
      <c r="R562" s="199"/>
      <c r="S562" s="199" t="s">
        <v>3</v>
      </c>
      <c r="T562" s="199"/>
      <c r="U562" s="199">
        <v>10</v>
      </c>
      <c r="V562" s="202"/>
      <c r="W562" s="192">
        <f>IF(Q562&lt;U562,1,0)+IF(Q564&lt;U564,1,0)+IF(Q566&lt;U566,1,0)</f>
        <v>0</v>
      </c>
      <c r="X562" s="193"/>
      <c r="Y562" s="191" t="s">
        <v>365</v>
      </c>
    </row>
    <row r="563" spans="14:25" ht="13.5" customHeight="1">
      <c r="N563" s="172"/>
      <c r="O563" s="194"/>
      <c r="P563" s="195"/>
      <c r="Q563" s="175"/>
      <c r="R563" s="174"/>
      <c r="S563" s="174"/>
      <c r="T563" s="174"/>
      <c r="U563" s="174"/>
      <c r="V563" s="180"/>
      <c r="W563" s="194"/>
      <c r="X563" s="195"/>
      <c r="Y563" s="184"/>
    </row>
    <row r="564" spans="14:25" ht="13.5" customHeight="1">
      <c r="N564" s="172"/>
      <c r="O564" s="194"/>
      <c r="P564" s="195"/>
      <c r="Q564" s="175">
        <v>21</v>
      </c>
      <c r="R564" s="174"/>
      <c r="S564" s="174" t="s">
        <v>3</v>
      </c>
      <c r="T564" s="174"/>
      <c r="U564" s="174">
        <v>14</v>
      </c>
      <c r="V564" s="180"/>
      <c r="W564" s="194"/>
      <c r="X564" s="195"/>
      <c r="Y564" s="184"/>
    </row>
    <row r="565" spans="14:25" ht="13.5" customHeight="1">
      <c r="N565" s="172" t="s">
        <v>342</v>
      </c>
      <c r="O565" s="194"/>
      <c r="P565" s="195"/>
      <c r="Q565" s="175"/>
      <c r="R565" s="174"/>
      <c r="S565" s="174"/>
      <c r="T565" s="174"/>
      <c r="U565" s="174"/>
      <c r="V565" s="180"/>
      <c r="W565" s="194"/>
      <c r="X565" s="195"/>
      <c r="Y565" s="184" t="s">
        <v>364</v>
      </c>
    </row>
    <row r="566" spans="14:25" ht="13.5" customHeight="1">
      <c r="N566" s="172"/>
      <c r="O566" s="194"/>
      <c r="P566" s="195"/>
      <c r="Q566" s="175"/>
      <c r="R566" s="174"/>
      <c r="S566" s="174" t="s">
        <v>3</v>
      </c>
      <c r="T566" s="174"/>
      <c r="U566" s="174"/>
      <c r="V566" s="180"/>
      <c r="W566" s="194"/>
      <c r="X566" s="195"/>
      <c r="Y566" s="184"/>
    </row>
    <row r="567" spans="14:25" ht="13.5" customHeight="1">
      <c r="N567" s="173"/>
      <c r="O567" s="196"/>
      <c r="P567" s="197"/>
      <c r="Q567" s="183"/>
      <c r="R567" s="181"/>
      <c r="S567" s="181"/>
      <c r="T567" s="181"/>
      <c r="U567" s="181"/>
      <c r="V567" s="182"/>
      <c r="W567" s="196"/>
      <c r="X567" s="197"/>
      <c r="Y567" s="185"/>
    </row>
    <row r="568" spans="14:25" ht="14.25">
      <c r="N568" s="176" t="s">
        <v>2</v>
      </c>
      <c r="O568" s="177"/>
      <c r="P568" s="177"/>
      <c r="Q568" s="177"/>
      <c r="R568" s="177"/>
      <c r="S568" s="177"/>
      <c r="T568" s="177"/>
      <c r="U568" s="177"/>
      <c r="V568" s="177"/>
      <c r="W568" s="177"/>
      <c r="X568" s="177"/>
      <c r="Y568" s="178"/>
    </row>
    <row r="569" spans="14:25" ht="13.5" customHeight="1">
      <c r="N569" s="176" t="s">
        <v>339</v>
      </c>
      <c r="O569" s="192">
        <f>IF(Q569&gt;U569,1,0)+IF(Q571&gt;U571,1,0)+IF(Q573&gt;U573,1,0)</f>
        <v>0</v>
      </c>
      <c r="P569" s="193"/>
      <c r="Q569" s="198"/>
      <c r="R569" s="199"/>
      <c r="S569" s="199" t="s">
        <v>3</v>
      </c>
      <c r="T569" s="199"/>
      <c r="U569" s="199"/>
      <c r="V569" s="202"/>
      <c r="W569" s="192">
        <f>IF(Q569&lt;U569,1,0)+IF(Q571&lt;U571,1,0)+IF(Q573&lt;U573,1,0)</f>
        <v>0</v>
      </c>
      <c r="X569" s="193"/>
      <c r="Y569" s="191" t="s">
        <v>367</v>
      </c>
    </row>
    <row r="570" spans="14:25" ht="13.5" customHeight="1">
      <c r="N570" s="172"/>
      <c r="O570" s="194"/>
      <c r="P570" s="195"/>
      <c r="Q570" s="175"/>
      <c r="R570" s="174"/>
      <c r="S570" s="174"/>
      <c r="T570" s="174"/>
      <c r="U570" s="174"/>
      <c r="V570" s="180"/>
      <c r="W570" s="194"/>
      <c r="X570" s="195"/>
      <c r="Y570" s="184"/>
    </row>
    <row r="571" spans="14:25" ht="13.5" customHeight="1">
      <c r="N571" s="172"/>
      <c r="O571" s="194"/>
      <c r="P571" s="195"/>
      <c r="Q571" s="175"/>
      <c r="R571" s="174"/>
      <c r="S571" s="174" t="s">
        <v>3</v>
      </c>
      <c r="T571" s="174"/>
      <c r="U571" s="174"/>
      <c r="V571" s="180"/>
      <c r="W571" s="194"/>
      <c r="X571" s="195"/>
      <c r="Y571" s="184"/>
    </row>
    <row r="572" spans="14:25" ht="13.5" customHeight="1">
      <c r="N572" s="172" t="s">
        <v>340</v>
      </c>
      <c r="O572" s="194"/>
      <c r="P572" s="195"/>
      <c r="Q572" s="175"/>
      <c r="R572" s="174"/>
      <c r="S572" s="174"/>
      <c r="T572" s="174"/>
      <c r="U572" s="174"/>
      <c r="V572" s="180"/>
      <c r="W572" s="194"/>
      <c r="X572" s="195"/>
      <c r="Y572" s="184" t="s">
        <v>523</v>
      </c>
    </row>
    <row r="573" spans="14:25" ht="13.5" customHeight="1">
      <c r="N573" s="172"/>
      <c r="O573" s="194"/>
      <c r="P573" s="195"/>
      <c r="Q573" s="175"/>
      <c r="R573" s="174"/>
      <c r="S573" s="174" t="s">
        <v>3</v>
      </c>
      <c r="T573" s="174"/>
      <c r="U573" s="174"/>
      <c r="V573" s="180"/>
      <c r="W573" s="194"/>
      <c r="X573" s="195"/>
      <c r="Y573" s="184"/>
    </row>
    <row r="574" spans="14:25" ht="14.25" customHeight="1" thickBot="1">
      <c r="N574" s="190"/>
      <c r="O574" s="200"/>
      <c r="P574" s="201"/>
      <c r="Q574" s="188"/>
      <c r="R574" s="186"/>
      <c r="S574" s="186"/>
      <c r="T574" s="186"/>
      <c r="U574" s="186"/>
      <c r="V574" s="187"/>
      <c r="W574" s="200"/>
      <c r="X574" s="201"/>
      <c r="Y574" s="189"/>
    </row>
    <row r="575" ht="13.5" customHeight="1">
      <c r="N575" s="9"/>
    </row>
    <row r="576" spans="14:25" ht="15" thickBot="1">
      <c r="N576" s="179" t="str">
        <f>"２部　試合番号"&amp;ROUNDUP(ROW()/25,0)&amp;"　準決勝"</f>
        <v>２部　試合番号24　準決勝</v>
      </c>
      <c r="O576" s="179"/>
      <c r="P576" s="179"/>
      <c r="Q576" s="179"/>
      <c r="R576" s="179"/>
      <c r="S576" s="179"/>
      <c r="T576" s="179"/>
      <c r="U576" s="179"/>
      <c r="V576" s="179"/>
      <c r="W576" s="179"/>
      <c r="X576" s="179"/>
      <c r="Y576" s="179"/>
    </row>
    <row r="577" spans="14:25" ht="14.25">
      <c r="N577" s="83" t="s">
        <v>420</v>
      </c>
      <c r="O577" s="203">
        <f>IF(O580&gt;W580,1)+IF(O587&gt;W587,1)+IF(O594&gt;W594,1)</f>
        <v>1</v>
      </c>
      <c r="P577" s="204"/>
      <c r="Q577" s="204"/>
      <c r="R577" s="204"/>
      <c r="S577" s="204" t="s">
        <v>3</v>
      </c>
      <c r="T577" s="204"/>
      <c r="U577" s="204">
        <f>IF(O580&lt;W580,1)+IF(O587&lt;W587,1)+IF(O594&lt;W594,1)</f>
        <v>2</v>
      </c>
      <c r="V577" s="204"/>
      <c r="W577" s="204"/>
      <c r="X577" s="207"/>
      <c r="Y577" s="84" t="s">
        <v>540</v>
      </c>
    </row>
    <row r="578" spans="14:25" ht="14.25">
      <c r="N578" s="85" t="s">
        <v>370</v>
      </c>
      <c r="O578" s="205"/>
      <c r="P578" s="206"/>
      <c r="Q578" s="206"/>
      <c r="R578" s="206"/>
      <c r="S578" s="206"/>
      <c r="T578" s="206"/>
      <c r="U578" s="206"/>
      <c r="V578" s="206"/>
      <c r="W578" s="206"/>
      <c r="X578" s="208"/>
      <c r="Y578" s="86" t="s">
        <v>231</v>
      </c>
    </row>
    <row r="579" spans="14:25" ht="14.25">
      <c r="N579" s="176" t="s">
        <v>0</v>
      </c>
      <c r="O579" s="177"/>
      <c r="P579" s="177"/>
      <c r="Q579" s="177"/>
      <c r="R579" s="177"/>
      <c r="S579" s="177"/>
      <c r="T579" s="177"/>
      <c r="U579" s="177"/>
      <c r="V579" s="177"/>
      <c r="W579" s="177"/>
      <c r="X579" s="177"/>
      <c r="Y579" s="178"/>
    </row>
    <row r="580" spans="14:25" ht="13.5" customHeight="1">
      <c r="N580" s="176" t="s">
        <v>424</v>
      </c>
      <c r="O580" s="192">
        <f>IF(Q580&gt;U580,1,0)+IF(Q582&gt;U582,1,0)+IF(Q584&gt;U584,1,0)</f>
        <v>0</v>
      </c>
      <c r="P580" s="193"/>
      <c r="Q580" s="198">
        <v>12</v>
      </c>
      <c r="R580" s="199"/>
      <c r="S580" s="199" t="s">
        <v>3</v>
      </c>
      <c r="T580" s="199"/>
      <c r="U580" s="199">
        <v>21</v>
      </c>
      <c r="V580" s="202"/>
      <c r="W580" s="192">
        <f>IF(Q580&lt;U580,1,0)+IF(Q582&lt;U582,1,0)+IF(Q584&lt;U584,1,0)</f>
        <v>2</v>
      </c>
      <c r="X580" s="193"/>
      <c r="Y580" s="191" t="s">
        <v>543</v>
      </c>
    </row>
    <row r="581" spans="14:25" ht="13.5" customHeight="1">
      <c r="N581" s="172"/>
      <c r="O581" s="194"/>
      <c r="P581" s="195"/>
      <c r="Q581" s="175"/>
      <c r="R581" s="174"/>
      <c r="S581" s="174"/>
      <c r="T581" s="174"/>
      <c r="U581" s="174"/>
      <c r="V581" s="180"/>
      <c r="W581" s="194"/>
      <c r="X581" s="195"/>
      <c r="Y581" s="184"/>
    </row>
    <row r="582" spans="14:25" ht="13.5" customHeight="1">
      <c r="N582" s="172"/>
      <c r="O582" s="194"/>
      <c r="P582" s="195"/>
      <c r="Q582" s="175">
        <v>15</v>
      </c>
      <c r="R582" s="174"/>
      <c r="S582" s="174" t="s">
        <v>3</v>
      </c>
      <c r="T582" s="174"/>
      <c r="U582" s="174">
        <v>21</v>
      </c>
      <c r="V582" s="180"/>
      <c r="W582" s="194"/>
      <c r="X582" s="195"/>
      <c r="Y582" s="184"/>
    </row>
    <row r="583" spans="14:25" ht="13.5" customHeight="1">
      <c r="N583" s="172" t="s">
        <v>425</v>
      </c>
      <c r="O583" s="194"/>
      <c r="P583" s="195"/>
      <c r="Q583" s="175"/>
      <c r="R583" s="174"/>
      <c r="S583" s="174"/>
      <c r="T583" s="174"/>
      <c r="U583" s="174"/>
      <c r="V583" s="180"/>
      <c r="W583" s="194"/>
      <c r="X583" s="195"/>
      <c r="Y583" s="184" t="s">
        <v>544</v>
      </c>
    </row>
    <row r="584" spans="14:25" ht="13.5" customHeight="1">
      <c r="N584" s="172"/>
      <c r="O584" s="194"/>
      <c r="P584" s="195"/>
      <c r="Q584" s="175"/>
      <c r="R584" s="174"/>
      <c r="S584" s="174" t="s">
        <v>3</v>
      </c>
      <c r="T584" s="174"/>
      <c r="U584" s="174"/>
      <c r="V584" s="180"/>
      <c r="W584" s="194"/>
      <c r="X584" s="195"/>
      <c r="Y584" s="184"/>
    </row>
    <row r="585" spans="14:25" ht="13.5" customHeight="1">
      <c r="N585" s="173"/>
      <c r="O585" s="196"/>
      <c r="P585" s="197"/>
      <c r="Q585" s="183"/>
      <c r="R585" s="181"/>
      <c r="S585" s="181"/>
      <c r="T585" s="181"/>
      <c r="U585" s="181"/>
      <c r="V585" s="182"/>
      <c r="W585" s="196"/>
      <c r="X585" s="197"/>
      <c r="Y585" s="185"/>
    </row>
    <row r="586" spans="14:25" ht="14.25">
      <c r="N586" s="176" t="s">
        <v>1</v>
      </c>
      <c r="O586" s="177"/>
      <c r="P586" s="177"/>
      <c r="Q586" s="177"/>
      <c r="R586" s="177"/>
      <c r="S586" s="177"/>
      <c r="T586" s="177"/>
      <c r="U586" s="177"/>
      <c r="V586" s="177"/>
      <c r="W586" s="177"/>
      <c r="X586" s="177"/>
      <c r="Y586" s="178"/>
    </row>
    <row r="587" spans="14:25" ht="13.5" customHeight="1">
      <c r="N587" s="176" t="s">
        <v>421</v>
      </c>
      <c r="O587" s="192">
        <f>IF(Q587&gt;U587,1,0)+IF(Q589&gt;U589,1,0)+IF(Q591&gt;U591,1,0)</f>
        <v>2</v>
      </c>
      <c r="P587" s="193"/>
      <c r="Q587" s="198">
        <v>21</v>
      </c>
      <c r="R587" s="199"/>
      <c r="S587" s="199" t="s">
        <v>3</v>
      </c>
      <c r="T587" s="199"/>
      <c r="U587" s="199">
        <v>13</v>
      </c>
      <c r="V587" s="202"/>
      <c r="W587" s="192">
        <f>IF(Q587&lt;U587,1,0)+IF(Q589&lt;U589,1,0)+IF(Q591&lt;U591,1,0)</f>
        <v>0</v>
      </c>
      <c r="X587" s="193"/>
      <c r="Y587" s="191" t="s">
        <v>541</v>
      </c>
    </row>
    <row r="588" spans="14:25" ht="13.5" customHeight="1">
      <c r="N588" s="172"/>
      <c r="O588" s="194"/>
      <c r="P588" s="195"/>
      <c r="Q588" s="175"/>
      <c r="R588" s="174"/>
      <c r="S588" s="174"/>
      <c r="T588" s="174"/>
      <c r="U588" s="174"/>
      <c r="V588" s="180"/>
      <c r="W588" s="194"/>
      <c r="X588" s="195"/>
      <c r="Y588" s="184"/>
    </row>
    <row r="589" spans="14:25" ht="13.5" customHeight="1">
      <c r="N589" s="172"/>
      <c r="O589" s="194"/>
      <c r="P589" s="195"/>
      <c r="Q589" s="175">
        <v>21</v>
      </c>
      <c r="R589" s="174"/>
      <c r="S589" s="174" t="s">
        <v>3</v>
      </c>
      <c r="T589" s="174"/>
      <c r="U589" s="174">
        <v>15</v>
      </c>
      <c r="V589" s="180"/>
      <c r="W589" s="194"/>
      <c r="X589" s="195"/>
      <c r="Y589" s="184"/>
    </row>
    <row r="590" spans="14:25" ht="13.5" customHeight="1">
      <c r="N590" s="172" t="s">
        <v>426</v>
      </c>
      <c r="O590" s="194"/>
      <c r="P590" s="195"/>
      <c r="Q590" s="175"/>
      <c r="R590" s="174"/>
      <c r="S590" s="174"/>
      <c r="T590" s="174"/>
      <c r="U590" s="174"/>
      <c r="V590" s="180"/>
      <c r="W590" s="194"/>
      <c r="X590" s="195"/>
      <c r="Y590" s="184" t="s">
        <v>542</v>
      </c>
    </row>
    <row r="591" spans="14:25" ht="13.5" customHeight="1">
      <c r="N591" s="172"/>
      <c r="O591" s="194"/>
      <c r="P591" s="195"/>
      <c r="Q591" s="175"/>
      <c r="R591" s="174"/>
      <c r="S591" s="174" t="s">
        <v>3</v>
      </c>
      <c r="T591" s="174"/>
      <c r="U591" s="174"/>
      <c r="V591" s="180"/>
      <c r="W591" s="194"/>
      <c r="X591" s="195"/>
      <c r="Y591" s="184"/>
    </row>
    <row r="592" spans="14:25" ht="13.5" customHeight="1">
      <c r="N592" s="173"/>
      <c r="O592" s="196"/>
      <c r="P592" s="197"/>
      <c r="Q592" s="183"/>
      <c r="R592" s="181"/>
      <c r="S592" s="181"/>
      <c r="T592" s="181"/>
      <c r="U592" s="181"/>
      <c r="V592" s="182"/>
      <c r="W592" s="196"/>
      <c r="X592" s="197"/>
      <c r="Y592" s="185"/>
    </row>
    <row r="593" spans="14:25" ht="14.25">
      <c r="N593" s="176" t="s">
        <v>2</v>
      </c>
      <c r="O593" s="177"/>
      <c r="P593" s="177"/>
      <c r="Q593" s="177"/>
      <c r="R593" s="177"/>
      <c r="S593" s="177"/>
      <c r="T593" s="177"/>
      <c r="U593" s="177"/>
      <c r="V593" s="177"/>
      <c r="W593" s="177"/>
      <c r="X593" s="177"/>
      <c r="Y593" s="178"/>
    </row>
    <row r="594" spans="14:25" ht="13.5" customHeight="1">
      <c r="N594" s="176" t="s">
        <v>422</v>
      </c>
      <c r="O594" s="192">
        <f>IF(Q594&gt;U594,1,0)+IF(Q596&gt;U596,1,0)+IF(Q598&gt;U598,1,0)</f>
        <v>0</v>
      </c>
      <c r="P594" s="193"/>
      <c r="Q594" s="198">
        <v>8</v>
      </c>
      <c r="R594" s="199"/>
      <c r="S594" s="199" t="s">
        <v>3</v>
      </c>
      <c r="T594" s="199"/>
      <c r="U594" s="199">
        <v>21</v>
      </c>
      <c r="V594" s="202"/>
      <c r="W594" s="192">
        <f>IF(Q594&lt;U594,1,0)+IF(Q596&lt;U596,1,0)+IF(Q598&lt;U598,1,0)</f>
        <v>2</v>
      </c>
      <c r="X594" s="193"/>
      <c r="Y594" s="191" t="s">
        <v>545</v>
      </c>
    </row>
    <row r="595" spans="14:25" ht="13.5" customHeight="1">
      <c r="N595" s="172"/>
      <c r="O595" s="194"/>
      <c r="P595" s="195"/>
      <c r="Q595" s="175"/>
      <c r="R595" s="174"/>
      <c r="S595" s="174"/>
      <c r="T595" s="174"/>
      <c r="U595" s="174"/>
      <c r="V595" s="180"/>
      <c r="W595" s="194"/>
      <c r="X595" s="195"/>
      <c r="Y595" s="184"/>
    </row>
    <row r="596" spans="14:25" ht="13.5" customHeight="1">
      <c r="N596" s="172"/>
      <c r="O596" s="194"/>
      <c r="P596" s="195"/>
      <c r="Q596" s="175">
        <v>13</v>
      </c>
      <c r="R596" s="174"/>
      <c r="S596" s="174" t="s">
        <v>3</v>
      </c>
      <c r="T596" s="174"/>
      <c r="U596" s="174">
        <v>21</v>
      </c>
      <c r="V596" s="180"/>
      <c r="W596" s="194"/>
      <c r="X596" s="195"/>
      <c r="Y596" s="184"/>
    </row>
    <row r="597" spans="14:25" ht="13.5" customHeight="1">
      <c r="N597" s="172" t="s">
        <v>423</v>
      </c>
      <c r="O597" s="194"/>
      <c r="P597" s="195"/>
      <c r="Q597" s="175"/>
      <c r="R597" s="174"/>
      <c r="S597" s="174"/>
      <c r="T597" s="174"/>
      <c r="U597" s="174"/>
      <c r="V597" s="180"/>
      <c r="W597" s="194"/>
      <c r="X597" s="195"/>
      <c r="Y597" s="184" t="s">
        <v>546</v>
      </c>
    </row>
    <row r="598" spans="14:25" ht="13.5" customHeight="1">
      <c r="N598" s="172"/>
      <c r="O598" s="194"/>
      <c r="P598" s="195"/>
      <c r="Q598" s="175"/>
      <c r="R598" s="174"/>
      <c r="S598" s="174" t="s">
        <v>3</v>
      </c>
      <c r="T598" s="174"/>
      <c r="U598" s="174"/>
      <c r="V598" s="180"/>
      <c r="W598" s="194"/>
      <c r="X598" s="195"/>
      <c r="Y598" s="184"/>
    </row>
    <row r="599" spans="14:25" ht="14.25" customHeight="1" thickBot="1">
      <c r="N599" s="190"/>
      <c r="O599" s="200"/>
      <c r="P599" s="201"/>
      <c r="Q599" s="188"/>
      <c r="R599" s="186"/>
      <c r="S599" s="186"/>
      <c r="T599" s="186"/>
      <c r="U599" s="186"/>
      <c r="V599" s="187"/>
      <c r="W599" s="200"/>
      <c r="X599" s="201"/>
      <c r="Y599" s="189"/>
    </row>
    <row r="600" ht="13.5" customHeight="1">
      <c r="N600" s="9"/>
    </row>
    <row r="601" spans="14:25" ht="15" thickBot="1">
      <c r="N601" s="179" t="str">
        <f>"２部　試合番号"&amp;ROUNDUP(ROW()/25,0)&amp;"　決勝戦"</f>
        <v>２部　試合番号25　決勝戦</v>
      </c>
      <c r="O601" s="179"/>
      <c r="P601" s="179"/>
      <c r="Q601" s="179"/>
      <c r="R601" s="179"/>
      <c r="S601" s="179"/>
      <c r="T601" s="179"/>
      <c r="U601" s="179"/>
      <c r="V601" s="179"/>
      <c r="W601" s="179"/>
      <c r="X601" s="179"/>
      <c r="Y601" s="179"/>
    </row>
    <row r="602" spans="14:25" ht="14.25">
      <c r="N602" s="83" t="s">
        <v>170</v>
      </c>
      <c r="O602" s="203">
        <f>IF(O605&gt;W605,1)+IF(O612&gt;W612,1)+IF(O619&gt;W619,1)</f>
        <v>2</v>
      </c>
      <c r="P602" s="204"/>
      <c r="Q602" s="204"/>
      <c r="R602" s="204"/>
      <c r="S602" s="204" t="s">
        <v>3</v>
      </c>
      <c r="T602" s="204"/>
      <c r="U602" s="204">
        <f>IF(O605&lt;W605,1)+IF(O612&lt;W612,1)+IF(O619&lt;W619,1)</f>
        <v>1</v>
      </c>
      <c r="V602" s="204"/>
      <c r="W602" s="204"/>
      <c r="X602" s="207"/>
      <c r="Y602" s="84" t="s">
        <v>540</v>
      </c>
    </row>
    <row r="603" spans="14:25" ht="14.25">
      <c r="N603" s="85" t="s">
        <v>239</v>
      </c>
      <c r="O603" s="205"/>
      <c r="P603" s="206"/>
      <c r="Q603" s="206"/>
      <c r="R603" s="206"/>
      <c r="S603" s="206"/>
      <c r="T603" s="206"/>
      <c r="U603" s="206"/>
      <c r="V603" s="206"/>
      <c r="W603" s="206"/>
      <c r="X603" s="208"/>
      <c r="Y603" s="86" t="s">
        <v>231</v>
      </c>
    </row>
    <row r="604" spans="14:25" ht="14.25">
      <c r="N604" s="176" t="s">
        <v>0</v>
      </c>
      <c r="O604" s="177"/>
      <c r="P604" s="177"/>
      <c r="Q604" s="177"/>
      <c r="R604" s="177"/>
      <c r="S604" s="177"/>
      <c r="T604" s="177"/>
      <c r="U604" s="177"/>
      <c r="V604" s="177"/>
      <c r="W604" s="177"/>
      <c r="X604" s="177"/>
      <c r="Y604" s="178"/>
    </row>
    <row r="605" spans="14:25" ht="13.5" customHeight="1">
      <c r="N605" s="176" t="s">
        <v>339</v>
      </c>
      <c r="O605" s="192">
        <f>IF(Q605&gt;U605,1,0)+IF(Q607&gt;U607,1,0)+IF(Q609&gt;U609,1,0)</f>
        <v>0</v>
      </c>
      <c r="P605" s="193"/>
      <c r="Q605" s="198">
        <v>9</v>
      </c>
      <c r="R605" s="199"/>
      <c r="S605" s="199" t="s">
        <v>3</v>
      </c>
      <c r="T605" s="199"/>
      <c r="U605" s="199">
        <v>21</v>
      </c>
      <c r="V605" s="202"/>
      <c r="W605" s="192">
        <f>IF(Q605&lt;U605,1,0)+IF(Q607&lt;U607,1,0)+IF(Q609&lt;U609,1,0)</f>
        <v>2</v>
      </c>
      <c r="X605" s="193"/>
      <c r="Y605" s="191" t="s">
        <v>543</v>
      </c>
    </row>
    <row r="606" spans="14:25" ht="13.5" customHeight="1">
      <c r="N606" s="172"/>
      <c r="O606" s="194"/>
      <c r="P606" s="195"/>
      <c r="Q606" s="175"/>
      <c r="R606" s="174"/>
      <c r="S606" s="174"/>
      <c r="T606" s="174"/>
      <c r="U606" s="174"/>
      <c r="V606" s="180"/>
      <c r="W606" s="194"/>
      <c r="X606" s="195"/>
      <c r="Y606" s="184"/>
    </row>
    <row r="607" spans="14:25" ht="13.5" customHeight="1">
      <c r="N607" s="172"/>
      <c r="O607" s="194"/>
      <c r="P607" s="195"/>
      <c r="Q607" s="175">
        <v>7</v>
      </c>
      <c r="R607" s="174"/>
      <c r="S607" s="174" t="s">
        <v>3</v>
      </c>
      <c r="T607" s="174"/>
      <c r="U607" s="174">
        <v>21</v>
      </c>
      <c r="V607" s="180"/>
      <c r="W607" s="194"/>
      <c r="X607" s="195"/>
      <c r="Y607" s="184"/>
    </row>
    <row r="608" spans="14:25" ht="13.5" customHeight="1">
      <c r="N608" s="172" t="s">
        <v>340</v>
      </c>
      <c r="O608" s="194"/>
      <c r="P608" s="195"/>
      <c r="Q608" s="175"/>
      <c r="R608" s="174"/>
      <c r="S608" s="174"/>
      <c r="T608" s="174"/>
      <c r="U608" s="174"/>
      <c r="V608" s="180"/>
      <c r="W608" s="194"/>
      <c r="X608" s="195"/>
      <c r="Y608" s="184" t="s">
        <v>544</v>
      </c>
    </row>
    <row r="609" spans="14:25" ht="13.5" customHeight="1">
      <c r="N609" s="172"/>
      <c r="O609" s="194"/>
      <c r="P609" s="195"/>
      <c r="Q609" s="175"/>
      <c r="R609" s="174"/>
      <c r="S609" s="174" t="s">
        <v>3</v>
      </c>
      <c r="T609" s="174"/>
      <c r="U609" s="174"/>
      <c r="V609" s="180"/>
      <c r="W609" s="194"/>
      <c r="X609" s="195"/>
      <c r="Y609" s="184"/>
    </row>
    <row r="610" spans="14:25" ht="13.5" customHeight="1">
      <c r="N610" s="173"/>
      <c r="O610" s="196"/>
      <c r="P610" s="197"/>
      <c r="Q610" s="183"/>
      <c r="R610" s="181"/>
      <c r="S610" s="181"/>
      <c r="T610" s="181"/>
      <c r="U610" s="181"/>
      <c r="V610" s="182"/>
      <c r="W610" s="196"/>
      <c r="X610" s="197"/>
      <c r="Y610" s="185"/>
    </row>
    <row r="611" spans="14:25" ht="14.25">
      <c r="N611" s="176" t="s">
        <v>1</v>
      </c>
      <c r="O611" s="177"/>
      <c r="P611" s="177"/>
      <c r="Q611" s="177"/>
      <c r="R611" s="177"/>
      <c r="S611" s="177"/>
      <c r="T611" s="177"/>
      <c r="U611" s="177"/>
      <c r="V611" s="177"/>
      <c r="W611" s="177"/>
      <c r="X611" s="177"/>
      <c r="Y611" s="178"/>
    </row>
    <row r="612" spans="14:25" ht="13.5" customHeight="1">
      <c r="N612" s="176" t="s">
        <v>341</v>
      </c>
      <c r="O612" s="192">
        <f>IF(Q612&gt;U612,1,0)+IF(Q614&gt;U614,1,0)+IF(Q616&gt;U616,1,0)</f>
        <v>2</v>
      </c>
      <c r="P612" s="193"/>
      <c r="Q612" s="198">
        <v>21</v>
      </c>
      <c r="R612" s="199"/>
      <c r="S612" s="199" t="s">
        <v>3</v>
      </c>
      <c r="T612" s="199"/>
      <c r="U612" s="199">
        <v>4</v>
      </c>
      <c r="V612" s="202"/>
      <c r="W612" s="192">
        <f>IF(Q612&lt;U612,1,0)+IF(Q614&lt;U614,1,0)+IF(Q616&lt;U616,1,0)</f>
        <v>0</v>
      </c>
      <c r="X612" s="193"/>
      <c r="Y612" s="191" t="s">
        <v>546</v>
      </c>
    </row>
    <row r="613" spans="14:25" ht="13.5" customHeight="1">
      <c r="N613" s="172"/>
      <c r="O613" s="194"/>
      <c r="P613" s="195"/>
      <c r="Q613" s="175"/>
      <c r="R613" s="174"/>
      <c r="S613" s="174"/>
      <c r="T613" s="174"/>
      <c r="U613" s="174"/>
      <c r="V613" s="180"/>
      <c r="W613" s="194"/>
      <c r="X613" s="195"/>
      <c r="Y613" s="184"/>
    </row>
    <row r="614" spans="14:25" ht="13.5" customHeight="1">
      <c r="N614" s="172"/>
      <c r="O614" s="194"/>
      <c r="P614" s="195"/>
      <c r="Q614" s="175">
        <v>21</v>
      </c>
      <c r="R614" s="174"/>
      <c r="S614" s="174" t="s">
        <v>3</v>
      </c>
      <c r="T614" s="174"/>
      <c r="U614" s="174">
        <v>15</v>
      </c>
      <c r="V614" s="180"/>
      <c r="W614" s="194"/>
      <c r="X614" s="195"/>
      <c r="Y614" s="184"/>
    </row>
    <row r="615" spans="14:25" ht="13.5" customHeight="1">
      <c r="N615" s="172" t="s">
        <v>342</v>
      </c>
      <c r="O615" s="194"/>
      <c r="P615" s="195"/>
      <c r="Q615" s="175"/>
      <c r="R615" s="174"/>
      <c r="S615" s="174"/>
      <c r="T615" s="174"/>
      <c r="U615" s="174"/>
      <c r="V615" s="180"/>
      <c r="W615" s="194"/>
      <c r="X615" s="195"/>
      <c r="Y615" s="184" t="s">
        <v>545</v>
      </c>
    </row>
    <row r="616" spans="14:25" ht="13.5" customHeight="1">
      <c r="N616" s="172"/>
      <c r="O616" s="194"/>
      <c r="P616" s="195"/>
      <c r="Q616" s="175"/>
      <c r="R616" s="174"/>
      <c r="S616" s="174" t="s">
        <v>3</v>
      </c>
      <c r="T616" s="174"/>
      <c r="U616" s="174"/>
      <c r="V616" s="180"/>
      <c r="W616" s="194"/>
      <c r="X616" s="195"/>
      <c r="Y616" s="184"/>
    </row>
    <row r="617" spans="14:25" ht="13.5" customHeight="1">
      <c r="N617" s="173"/>
      <c r="O617" s="196"/>
      <c r="P617" s="197"/>
      <c r="Q617" s="183"/>
      <c r="R617" s="181"/>
      <c r="S617" s="181"/>
      <c r="T617" s="181"/>
      <c r="U617" s="181"/>
      <c r="V617" s="182"/>
      <c r="W617" s="196"/>
      <c r="X617" s="197"/>
      <c r="Y617" s="185"/>
    </row>
    <row r="618" spans="14:25" ht="14.25">
      <c r="N618" s="176" t="s">
        <v>2</v>
      </c>
      <c r="O618" s="177"/>
      <c r="P618" s="177"/>
      <c r="Q618" s="177"/>
      <c r="R618" s="177"/>
      <c r="S618" s="177"/>
      <c r="T618" s="177"/>
      <c r="U618" s="177"/>
      <c r="V618" s="177"/>
      <c r="W618" s="177"/>
      <c r="X618" s="177"/>
      <c r="Y618" s="178"/>
    </row>
    <row r="619" spans="14:25" ht="13.5" customHeight="1">
      <c r="N619" s="176" t="s">
        <v>337</v>
      </c>
      <c r="O619" s="192">
        <f>IF(Q619&gt;U619,1,0)+IF(Q621&gt;U621,1,0)+IF(Q623&gt;U623,1,0)</f>
        <v>2</v>
      </c>
      <c r="P619" s="193"/>
      <c r="Q619" s="198">
        <v>21</v>
      </c>
      <c r="R619" s="199"/>
      <c r="S619" s="199" t="s">
        <v>3</v>
      </c>
      <c r="T619" s="199"/>
      <c r="U619" s="199">
        <v>6</v>
      </c>
      <c r="V619" s="202"/>
      <c r="W619" s="192">
        <f>IF(Q619&lt;U619,1,0)+IF(Q621&lt;U621,1,0)+IF(Q623&lt;U623,1,0)</f>
        <v>0</v>
      </c>
      <c r="X619" s="193"/>
      <c r="Y619" s="191" t="s">
        <v>541</v>
      </c>
    </row>
    <row r="620" spans="14:25" ht="13.5" customHeight="1">
      <c r="N620" s="172"/>
      <c r="O620" s="194"/>
      <c r="P620" s="195"/>
      <c r="Q620" s="175"/>
      <c r="R620" s="174"/>
      <c r="S620" s="174"/>
      <c r="T620" s="174"/>
      <c r="U620" s="174"/>
      <c r="V620" s="180"/>
      <c r="W620" s="194"/>
      <c r="X620" s="195"/>
      <c r="Y620" s="184"/>
    </row>
    <row r="621" spans="14:25" ht="13.5" customHeight="1">
      <c r="N621" s="172"/>
      <c r="O621" s="194"/>
      <c r="P621" s="195"/>
      <c r="Q621" s="175">
        <v>21</v>
      </c>
      <c r="R621" s="174"/>
      <c r="S621" s="174" t="s">
        <v>3</v>
      </c>
      <c r="T621" s="174"/>
      <c r="U621" s="174">
        <v>5</v>
      </c>
      <c r="V621" s="180"/>
      <c r="W621" s="194"/>
      <c r="X621" s="195"/>
      <c r="Y621" s="184"/>
    </row>
    <row r="622" spans="14:25" ht="13.5" customHeight="1">
      <c r="N622" s="172" t="s">
        <v>338</v>
      </c>
      <c r="O622" s="194"/>
      <c r="P622" s="195"/>
      <c r="Q622" s="175"/>
      <c r="R622" s="174"/>
      <c r="S622" s="174"/>
      <c r="T622" s="174"/>
      <c r="U622" s="174"/>
      <c r="V622" s="180"/>
      <c r="W622" s="194"/>
      <c r="X622" s="195"/>
      <c r="Y622" s="184" t="s">
        <v>542</v>
      </c>
    </row>
    <row r="623" spans="14:25" ht="13.5" customHeight="1">
      <c r="N623" s="172"/>
      <c r="O623" s="194"/>
      <c r="P623" s="195"/>
      <c r="Q623" s="175"/>
      <c r="R623" s="174"/>
      <c r="S623" s="174" t="s">
        <v>3</v>
      </c>
      <c r="T623" s="174"/>
      <c r="U623" s="174"/>
      <c r="V623" s="180"/>
      <c r="W623" s="194"/>
      <c r="X623" s="195"/>
      <c r="Y623" s="184"/>
    </row>
    <row r="624" spans="14:25" ht="14.25" customHeight="1" thickBot="1">
      <c r="N624" s="190"/>
      <c r="O624" s="200"/>
      <c r="P624" s="201"/>
      <c r="Q624" s="188"/>
      <c r="R624" s="186"/>
      <c r="S624" s="186"/>
      <c r="T624" s="186"/>
      <c r="U624" s="186"/>
      <c r="V624" s="187"/>
      <c r="W624" s="200"/>
      <c r="X624" s="201"/>
      <c r="Y624" s="189"/>
    </row>
    <row r="625" ht="13.5" customHeight="1">
      <c r="N625" s="9"/>
    </row>
    <row r="626" ht="13.5" customHeight="1">
      <c r="N626" s="9"/>
    </row>
  </sheetData>
  <sheetProtection/>
  <mergeCells count="4264">
    <mergeCell ref="N486:Y486"/>
    <mergeCell ref="N579:Y579"/>
    <mergeCell ref="AL55:AL57"/>
    <mergeCell ref="AL58:AL60"/>
    <mergeCell ref="AD84:AE85"/>
    <mergeCell ref="AF84:AG85"/>
    <mergeCell ref="AH84:AI85"/>
    <mergeCell ref="AA61:AL61"/>
    <mergeCell ref="AH82:AI83"/>
    <mergeCell ref="A86:L86"/>
    <mergeCell ref="AA86:AL86"/>
    <mergeCell ref="J62:K67"/>
    <mergeCell ref="L62:L64"/>
    <mergeCell ref="N62:N64"/>
    <mergeCell ref="O62:P67"/>
    <mergeCell ref="Q62:R63"/>
    <mergeCell ref="S62:T63"/>
    <mergeCell ref="BA58:BA60"/>
    <mergeCell ref="BL55:BL57"/>
    <mergeCell ref="BL58:BL60"/>
    <mergeCell ref="D84:E85"/>
    <mergeCell ref="F84:G85"/>
    <mergeCell ref="H84:I85"/>
    <mergeCell ref="AU59:AV60"/>
    <mergeCell ref="BD59:BE60"/>
    <mergeCell ref="BF59:BG60"/>
    <mergeCell ref="BH59:BI60"/>
    <mergeCell ref="BH55:BI56"/>
    <mergeCell ref="BJ55:BK60"/>
    <mergeCell ref="BD57:BE58"/>
    <mergeCell ref="BF57:BG58"/>
    <mergeCell ref="BH57:BI58"/>
    <mergeCell ref="S577:T578"/>
    <mergeCell ref="U577:X578"/>
    <mergeCell ref="Q66:R67"/>
    <mergeCell ref="S66:T67"/>
    <mergeCell ref="U66:V67"/>
    <mergeCell ref="N93:Y93"/>
    <mergeCell ref="O69:P74"/>
    <mergeCell ref="Q69:R70"/>
    <mergeCell ref="S69:T70"/>
    <mergeCell ref="S71:T72"/>
    <mergeCell ref="U623:V624"/>
    <mergeCell ref="N576:Y576"/>
    <mergeCell ref="O577:R578"/>
    <mergeCell ref="Y58:Y60"/>
    <mergeCell ref="Q84:R85"/>
    <mergeCell ref="S84:T85"/>
    <mergeCell ref="U84:V85"/>
    <mergeCell ref="N83:N85"/>
    <mergeCell ref="N86:Y86"/>
    <mergeCell ref="U69:V70"/>
    <mergeCell ref="Q82:R83"/>
    <mergeCell ref="S82:T83"/>
    <mergeCell ref="U80:V81"/>
    <mergeCell ref="N80:N82"/>
    <mergeCell ref="O80:P85"/>
    <mergeCell ref="Q80:R81"/>
    <mergeCell ref="S80:T81"/>
    <mergeCell ref="AD80:AE81"/>
    <mergeCell ref="U82:V83"/>
    <mergeCell ref="AD82:AE83"/>
    <mergeCell ref="Y83:Y85"/>
    <mergeCell ref="AA83:AA85"/>
    <mergeCell ref="W80:X85"/>
    <mergeCell ref="Y80:Y82"/>
    <mergeCell ref="AA80:AA82"/>
    <mergeCell ref="AB80:AC85"/>
    <mergeCell ref="A83:A85"/>
    <mergeCell ref="N69:N71"/>
    <mergeCell ref="A80:A82"/>
    <mergeCell ref="B80:C85"/>
    <mergeCell ref="D80:E81"/>
    <mergeCell ref="F80:G81"/>
    <mergeCell ref="N72:N74"/>
    <mergeCell ref="H55:I56"/>
    <mergeCell ref="J55:K60"/>
    <mergeCell ref="D82:E83"/>
    <mergeCell ref="F82:G83"/>
    <mergeCell ref="H82:I83"/>
    <mergeCell ref="A55:A57"/>
    <mergeCell ref="B55:C60"/>
    <mergeCell ref="D55:E56"/>
    <mergeCell ref="F55:G56"/>
    <mergeCell ref="AS77:AT78"/>
    <mergeCell ref="A79:L79"/>
    <mergeCell ref="N79:Y79"/>
    <mergeCell ref="AA79:AL79"/>
    <mergeCell ref="AF73:AG74"/>
    <mergeCell ref="AH73:AI74"/>
    <mergeCell ref="AQ73:AR74"/>
    <mergeCell ref="AS73:AT74"/>
    <mergeCell ref="A97:A99"/>
    <mergeCell ref="D98:E99"/>
    <mergeCell ref="F98:G99"/>
    <mergeCell ref="H98:I99"/>
    <mergeCell ref="D96:E97"/>
    <mergeCell ref="F96:G97"/>
    <mergeCell ref="H96:I97"/>
    <mergeCell ref="BF69:BG70"/>
    <mergeCell ref="BH69:BI70"/>
    <mergeCell ref="BJ69:BK74"/>
    <mergeCell ref="BL69:BL71"/>
    <mergeCell ref="BF71:BG72"/>
    <mergeCell ref="BH71:BI72"/>
    <mergeCell ref="BL72:BL74"/>
    <mergeCell ref="BF73:BG74"/>
    <mergeCell ref="BH73:BI74"/>
    <mergeCell ref="AY69:AY71"/>
    <mergeCell ref="BA69:BA71"/>
    <mergeCell ref="BB69:BC74"/>
    <mergeCell ref="BD69:BE70"/>
    <mergeCell ref="BD71:BE72"/>
    <mergeCell ref="AY72:AY74"/>
    <mergeCell ref="BA72:BA74"/>
    <mergeCell ref="BD73:BE74"/>
    <mergeCell ref="AL72:AL74"/>
    <mergeCell ref="AN72:AN74"/>
    <mergeCell ref="AU69:AV70"/>
    <mergeCell ref="AW69:AX74"/>
    <mergeCell ref="AU71:AV72"/>
    <mergeCell ref="AU73:AV74"/>
    <mergeCell ref="Y94:Y96"/>
    <mergeCell ref="Y97:Y99"/>
    <mergeCell ref="U98:V99"/>
    <mergeCell ref="N94:N96"/>
    <mergeCell ref="O94:P99"/>
    <mergeCell ref="Q98:R99"/>
    <mergeCell ref="S98:T99"/>
    <mergeCell ref="W94:X99"/>
    <mergeCell ref="Q96:R97"/>
    <mergeCell ref="S96:T97"/>
    <mergeCell ref="U96:V97"/>
    <mergeCell ref="Q94:R95"/>
    <mergeCell ref="S94:T95"/>
    <mergeCell ref="U94:V95"/>
    <mergeCell ref="D94:E95"/>
    <mergeCell ref="F94:G95"/>
    <mergeCell ref="H94:I95"/>
    <mergeCell ref="J94:K99"/>
    <mergeCell ref="N97:N99"/>
    <mergeCell ref="L97:L99"/>
    <mergeCell ref="AD66:AE67"/>
    <mergeCell ref="AF66:AG67"/>
    <mergeCell ref="AH66:AI67"/>
    <mergeCell ref="AA62:AA64"/>
    <mergeCell ref="AB62:AC67"/>
    <mergeCell ref="AD62:AE63"/>
    <mergeCell ref="AF62:AG63"/>
    <mergeCell ref="AH62:AI63"/>
    <mergeCell ref="AL94:AL96"/>
    <mergeCell ref="AD96:AE97"/>
    <mergeCell ref="AF96:AG97"/>
    <mergeCell ref="AL62:AL64"/>
    <mergeCell ref="AD64:AE65"/>
    <mergeCell ref="AF64:AG65"/>
    <mergeCell ref="AH64:AI65"/>
    <mergeCell ref="AJ62:AK67"/>
    <mergeCell ref="AJ69:AK74"/>
    <mergeCell ref="AL69:AL71"/>
    <mergeCell ref="AD98:AE99"/>
    <mergeCell ref="AF98:AG99"/>
    <mergeCell ref="AH98:AI99"/>
    <mergeCell ref="AA93:AL93"/>
    <mergeCell ref="AA94:AA96"/>
    <mergeCell ref="AB94:AC99"/>
    <mergeCell ref="AD94:AE95"/>
    <mergeCell ref="AF94:AG95"/>
    <mergeCell ref="AH94:AI95"/>
    <mergeCell ref="AJ94:AK99"/>
    <mergeCell ref="BL62:BL64"/>
    <mergeCell ref="BD64:BE65"/>
    <mergeCell ref="BF64:BG65"/>
    <mergeCell ref="BH64:BI65"/>
    <mergeCell ref="BL65:BL67"/>
    <mergeCell ref="BD66:BE67"/>
    <mergeCell ref="BD62:BE63"/>
    <mergeCell ref="BF62:BG63"/>
    <mergeCell ref="BH62:BI63"/>
    <mergeCell ref="BJ62:BK67"/>
    <mergeCell ref="BA62:BA64"/>
    <mergeCell ref="BB62:BC67"/>
    <mergeCell ref="AS64:AT65"/>
    <mergeCell ref="AU64:AV65"/>
    <mergeCell ref="AY65:AY67"/>
    <mergeCell ref="BA65:BA67"/>
    <mergeCell ref="AN69:AN71"/>
    <mergeCell ref="AO69:AP74"/>
    <mergeCell ref="AQ69:AR70"/>
    <mergeCell ref="AS69:AT70"/>
    <mergeCell ref="AQ71:AR72"/>
    <mergeCell ref="AS71:AT72"/>
    <mergeCell ref="AS62:AT63"/>
    <mergeCell ref="AU62:AV63"/>
    <mergeCell ref="AW62:AX67"/>
    <mergeCell ref="AY62:AY64"/>
    <mergeCell ref="AF87:AG88"/>
    <mergeCell ref="AD89:AE90"/>
    <mergeCell ref="AF89:AG90"/>
    <mergeCell ref="Y90:Y92"/>
    <mergeCell ref="AA90:AA92"/>
    <mergeCell ref="AD91:AE92"/>
    <mergeCell ref="AF91:AG92"/>
    <mergeCell ref="Y87:Y89"/>
    <mergeCell ref="AA87:AA89"/>
    <mergeCell ref="AB87:AC92"/>
    <mergeCell ref="AD87:AE88"/>
    <mergeCell ref="L90:L92"/>
    <mergeCell ref="W87:X92"/>
    <mergeCell ref="N90:N92"/>
    <mergeCell ref="Q91:R92"/>
    <mergeCell ref="S91:T92"/>
    <mergeCell ref="U91:V92"/>
    <mergeCell ref="N87:N89"/>
    <mergeCell ref="O87:P92"/>
    <mergeCell ref="Q87:R88"/>
    <mergeCell ref="S87:T88"/>
    <mergeCell ref="N112:N114"/>
    <mergeCell ref="O112:P117"/>
    <mergeCell ref="Q112:R113"/>
    <mergeCell ref="S112:T113"/>
    <mergeCell ref="BA86:BL86"/>
    <mergeCell ref="L83:L85"/>
    <mergeCell ref="AQ84:AR85"/>
    <mergeCell ref="A87:A89"/>
    <mergeCell ref="B87:C92"/>
    <mergeCell ref="D87:E88"/>
    <mergeCell ref="F87:G88"/>
    <mergeCell ref="H87:I88"/>
    <mergeCell ref="J87:K92"/>
    <mergeCell ref="D89:E90"/>
    <mergeCell ref="A111:L111"/>
    <mergeCell ref="N111:Y111"/>
    <mergeCell ref="AA111:AL111"/>
    <mergeCell ref="AN86:AY86"/>
    <mergeCell ref="F89:G90"/>
    <mergeCell ref="H89:I90"/>
    <mergeCell ref="A90:A92"/>
    <mergeCell ref="L87:L89"/>
    <mergeCell ref="D91:E92"/>
    <mergeCell ref="F91:G92"/>
    <mergeCell ref="AF109:AG110"/>
    <mergeCell ref="W105:X110"/>
    <mergeCell ref="Y105:Y107"/>
    <mergeCell ref="AA105:AA107"/>
    <mergeCell ref="AB105:AC110"/>
    <mergeCell ref="Q109:R110"/>
    <mergeCell ref="S109:T110"/>
    <mergeCell ref="U109:V110"/>
    <mergeCell ref="AD109:AE110"/>
    <mergeCell ref="BL80:BL82"/>
    <mergeCell ref="BD82:BE83"/>
    <mergeCell ref="BF82:BG83"/>
    <mergeCell ref="BH82:BI83"/>
    <mergeCell ref="BL83:BL85"/>
    <mergeCell ref="BD84:BE85"/>
    <mergeCell ref="BF84:BG85"/>
    <mergeCell ref="BH84:BI85"/>
    <mergeCell ref="BD80:BE81"/>
    <mergeCell ref="BF80:BG81"/>
    <mergeCell ref="BH80:BI81"/>
    <mergeCell ref="BJ80:BK85"/>
    <mergeCell ref="BA80:BA82"/>
    <mergeCell ref="BB80:BC85"/>
    <mergeCell ref="AS82:AT83"/>
    <mergeCell ref="AU82:AV83"/>
    <mergeCell ref="AY83:AY85"/>
    <mergeCell ref="BA83:BA85"/>
    <mergeCell ref="AU84:AV85"/>
    <mergeCell ref="AS84:AT85"/>
    <mergeCell ref="AH87:AI88"/>
    <mergeCell ref="AJ87:AK92"/>
    <mergeCell ref="AL87:AL89"/>
    <mergeCell ref="AY80:AY82"/>
    <mergeCell ref="AH89:AI90"/>
    <mergeCell ref="AL90:AL92"/>
    <mergeCell ref="AH91:AI92"/>
    <mergeCell ref="AJ80:AK85"/>
    <mergeCell ref="AL80:AL82"/>
    <mergeCell ref="AL83:AL85"/>
    <mergeCell ref="H107:I108"/>
    <mergeCell ref="A108:A110"/>
    <mergeCell ref="L80:L82"/>
    <mergeCell ref="N105:N107"/>
    <mergeCell ref="L108:L110"/>
    <mergeCell ref="N108:N110"/>
    <mergeCell ref="D109:E110"/>
    <mergeCell ref="F109:G110"/>
    <mergeCell ref="H109:I110"/>
    <mergeCell ref="H91:I92"/>
    <mergeCell ref="AB77:AE78"/>
    <mergeCell ref="AF77:AG78"/>
    <mergeCell ref="AH77:AK78"/>
    <mergeCell ref="AO77:AR78"/>
    <mergeCell ref="W119:X124"/>
    <mergeCell ref="AN79:AY79"/>
    <mergeCell ref="BA79:BL79"/>
    <mergeCell ref="U77:X78"/>
    <mergeCell ref="BF98:BG99"/>
    <mergeCell ref="BH98:BI99"/>
    <mergeCell ref="BJ94:BK99"/>
    <mergeCell ref="BL94:BL96"/>
    <mergeCell ref="AS80:AT81"/>
    <mergeCell ref="AU80:AV81"/>
    <mergeCell ref="A176:L176"/>
    <mergeCell ref="N176:Y176"/>
    <mergeCell ref="AA176:AL176"/>
    <mergeCell ref="AN176:AY176"/>
    <mergeCell ref="A122:A124"/>
    <mergeCell ref="AY97:AY99"/>
    <mergeCell ref="BA97:BA99"/>
    <mergeCell ref="BL97:BL99"/>
    <mergeCell ref="D123:E124"/>
    <mergeCell ref="F123:G124"/>
    <mergeCell ref="H123:I124"/>
    <mergeCell ref="U102:X103"/>
    <mergeCell ref="AB102:AE103"/>
    <mergeCell ref="AF102:AG103"/>
    <mergeCell ref="D121:E122"/>
    <mergeCell ref="F121:G122"/>
    <mergeCell ref="H121:I122"/>
    <mergeCell ref="BF96:BG97"/>
    <mergeCell ref="AQ98:AR99"/>
    <mergeCell ref="AS98:AT99"/>
    <mergeCell ref="AU98:AV99"/>
    <mergeCell ref="BD98:BE99"/>
    <mergeCell ref="AY94:AY96"/>
    <mergeCell ref="BA94:BA96"/>
    <mergeCell ref="AA122:AA124"/>
    <mergeCell ref="AL122:AL124"/>
    <mergeCell ref="AN97:AN99"/>
    <mergeCell ref="AD123:AE124"/>
    <mergeCell ref="AF123:AG124"/>
    <mergeCell ref="AD105:AE106"/>
    <mergeCell ref="AF105:AG106"/>
    <mergeCell ref="AD107:AE108"/>
    <mergeCell ref="AF107:AG108"/>
    <mergeCell ref="AA108:AA110"/>
    <mergeCell ref="A104:L104"/>
    <mergeCell ref="BB94:BC99"/>
    <mergeCell ref="BD94:BE95"/>
    <mergeCell ref="BD96:BE97"/>
    <mergeCell ref="AU94:AV95"/>
    <mergeCell ref="AS96:AT97"/>
    <mergeCell ref="B94:C99"/>
    <mergeCell ref="AH96:AI97"/>
    <mergeCell ref="AA97:AA99"/>
    <mergeCell ref="AL97:AL99"/>
    <mergeCell ref="Q121:R122"/>
    <mergeCell ref="S121:T122"/>
    <mergeCell ref="U121:V122"/>
    <mergeCell ref="AD121:AE122"/>
    <mergeCell ref="Y119:Y121"/>
    <mergeCell ref="AA119:AA121"/>
    <mergeCell ref="AB119:AC124"/>
    <mergeCell ref="Y122:Y124"/>
    <mergeCell ref="Q123:R124"/>
    <mergeCell ref="S123:T124"/>
    <mergeCell ref="U119:V120"/>
    <mergeCell ref="BH91:BI92"/>
    <mergeCell ref="AH119:AI120"/>
    <mergeCell ref="AJ119:AK124"/>
    <mergeCell ref="AL119:AL121"/>
    <mergeCell ref="AD119:AE120"/>
    <mergeCell ref="AF119:AG120"/>
    <mergeCell ref="AW94:AX99"/>
    <mergeCell ref="U123:V124"/>
    <mergeCell ref="AH123:AI124"/>
    <mergeCell ref="B119:C124"/>
    <mergeCell ref="AD116:AE117"/>
    <mergeCell ref="AF116:AG117"/>
    <mergeCell ref="AH116:AI117"/>
    <mergeCell ref="AA118:AL118"/>
    <mergeCell ref="D119:E120"/>
    <mergeCell ref="F119:G120"/>
    <mergeCell ref="H119:I120"/>
    <mergeCell ref="Q119:R120"/>
    <mergeCell ref="S119:T120"/>
    <mergeCell ref="BL87:BL89"/>
    <mergeCell ref="BH89:BI90"/>
    <mergeCell ref="A115:A117"/>
    <mergeCell ref="L115:L117"/>
    <mergeCell ref="BA90:BA92"/>
    <mergeCell ref="BL90:BL92"/>
    <mergeCell ref="D116:E117"/>
    <mergeCell ref="F116:G117"/>
    <mergeCell ref="H116:I117"/>
    <mergeCell ref="Q116:R117"/>
    <mergeCell ref="BH87:BI88"/>
    <mergeCell ref="BJ87:BK92"/>
    <mergeCell ref="D114:E115"/>
    <mergeCell ref="F114:G115"/>
    <mergeCell ref="H114:I115"/>
    <mergeCell ref="BF89:BG90"/>
    <mergeCell ref="AQ91:AR92"/>
    <mergeCell ref="AS91:AT92"/>
    <mergeCell ref="AN93:AY93"/>
    <mergeCell ref="BF91:BG92"/>
    <mergeCell ref="S116:T117"/>
    <mergeCell ref="U116:V117"/>
    <mergeCell ref="BD91:BE92"/>
    <mergeCell ref="BF87:BG88"/>
    <mergeCell ref="BA93:BL93"/>
    <mergeCell ref="BF94:BG95"/>
    <mergeCell ref="BH94:BI95"/>
    <mergeCell ref="BH96:BI97"/>
    <mergeCell ref="S105:T106"/>
    <mergeCell ref="U105:V106"/>
    <mergeCell ref="BA87:BA89"/>
    <mergeCell ref="BB87:BC92"/>
    <mergeCell ref="BD87:BE88"/>
    <mergeCell ref="BD89:BE90"/>
    <mergeCell ref="AY87:AY89"/>
    <mergeCell ref="AU96:AV97"/>
    <mergeCell ref="AS87:AT88"/>
    <mergeCell ref="AQ96:AR97"/>
    <mergeCell ref="AS94:AT95"/>
    <mergeCell ref="AY90:AY92"/>
    <mergeCell ref="AW87:AX92"/>
    <mergeCell ref="AU91:AV92"/>
    <mergeCell ref="AN94:AN96"/>
    <mergeCell ref="AO94:AP99"/>
    <mergeCell ref="AQ94:AR95"/>
    <mergeCell ref="AN90:AN92"/>
    <mergeCell ref="AU87:AV88"/>
    <mergeCell ref="AQ89:AR90"/>
    <mergeCell ref="AS89:AT90"/>
    <mergeCell ref="AU89:AV90"/>
    <mergeCell ref="N104:Y104"/>
    <mergeCell ref="O105:P110"/>
    <mergeCell ref="Q105:R106"/>
    <mergeCell ref="AH102:AK103"/>
    <mergeCell ref="AH105:AI106"/>
    <mergeCell ref="AA104:AL104"/>
    <mergeCell ref="Q107:R108"/>
    <mergeCell ref="S107:T108"/>
    <mergeCell ref="U107:V108"/>
    <mergeCell ref="Y108:Y110"/>
    <mergeCell ref="AA115:AA117"/>
    <mergeCell ref="AN87:AN89"/>
    <mergeCell ref="AO87:AP92"/>
    <mergeCell ref="AQ87:AR88"/>
    <mergeCell ref="AL115:AL117"/>
    <mergeCell ref="AQ105:AR106"/>
    <mergeCell ref="AL105:AL107"/>
    <mergeCell ref="AH107:AI108"/>
    <mergeCell ref="AL108:AL110"/>
    <mergeCell ref="AH109:AI110"/>
    <mergeCell ref="BA111:BL111"/>
    <mergeCell ref="A112:A114"/>
    <mergeCell ref="B112:C117"/>
    <mergeCell ref="D112:E113"/>
    <mergeCell ref="F112:G113"/>
    <mergeCell ref="H112:I113"/>
    <mergeCell ref="L112:L114"/>
    <mergeCell ref="U112:V113"/>
    <mergeCell ref="Q114:R115"/>
    <mergeCell ref="S114:T115"/>
    <mergeCell ref="BJ105:BK110"/>
    <mergeCell ref="BL105:BL107"/>
    <mergeCell ref="BD107:BE108"/>
    <mergeCell ref="BF107:BG108"/>
    <mergeCell ref="BH107:BI108"/>
    <mergeCell ref="BL108:BL110"/>
    <mergeCell ref="BD109:BE110"/>
    <mergeCell ref="BF109:BG110"/>
    <mergeCell ref="BH109:BI110"/>
    <mergeCell ref="BF105:BG106"/>
    <mergeCell ref="BH105:BI106"/>
    <mergeCell ref="D132:E133"/>
    <mergeCell ref="F132:G133"/>
    <mergeCell ref="H132:I133"/>
    <mergeCell ref="AU107:AV108"/>
    <mergeCell ref="L133:L135"/>
    <mergeCell ref="N133:N135"/>
    <mergeCell ref="D134:E135"/>
    <mergeCell ref="F134:G135"/>
    <mergeCell ref="BB105:BC110"/>
    <mergeCell ref="BD105:BE106"/>
    <mergeCell ref="BA108:BA110"/>
    <mergeCell ref="AD134:AE135"/>
    <mergeCell ref="AF134:AG135"/>
    <mergeCell ref="AL133:AL135"/>
    <mergeCell ref="AN108:AN110"/>
    <mergeCell ref="AY108:AY110"/>
    <mergeCell ref="AH134:AI135"/>
    <mergeCell ref="AQ109:AR110"/>
    <mergeCell ref="W612:X617"/>
    <mergeCell ref="Y612:Y614"/>
    <mergeCell ref="Y615:Y617"/>
    <mergeCell ref="BA105:BA107"/>
    <mergeCell ref="W112:X117"/>
    <mergeCell ref="Y133:Y135"/>
    <mergeCell ref="AA133:AA135"/>
    <mergeCell ref="AS109:AT110"/>
    <mergeCell ref="AU109:AV110"/>
    <mergeCell ref="AH121:AI122"/>
    <mergeCell ref="AW105:AX110"/>
    <mergeCell ref="AY105:AY107"/>
    <mergeCell ref="AF132:AG133"/>
    <mergeCell ref="AH132:AI133"/>
    <mergeCell ref="AQ107:AR108"/>
    <mergeCell ref="AS107:AT108"/>
    <mergeCell ref="AF112:AG113"/>
    <mergeCell ref="AO105:AP110"/>
    <mergeCell ref="AF130:AG131"/>
    <mergeCell ref="AH130:AI131"/>
    <mergeCell ref="U132:V133"/>
    <mergeCell ref="AD132:AE133"/>
    <mergeCell ref="Y112:Y114"/>
    <mergeCell ref="AA112:AA114"/>
    <mergeCell ref="AB112:AC117"/>
    <mergeCell ref="AD112:AE113"/>
    <mergeCell ref="AD114:AE115"/>
    <mergeCell ref="AD130:AE131"/>
    <mergeCell ref="U114:V115"/>
    <mergeCell ref="Y115:Y117"/>
    <mergeCell ref="AN122:AN124"/>
    <mergeCell ref="AN129:AY129"/>
    <mergeCell ref="AN130:AN132"/>
    <mergeCell ref="AO130:AP135"/>
    <mergeCell ref="AN105:AN107"/>
    <mergeCell ref="AH112:AI113"/>
    <mergeCell ref="AJ112:AK117"/>
    <mergeCell ref="AL112:AL114"/>
    <mergeCell ref="AJ105:AK110"/>
    <mergeCell ref="AN111:AY111"/>
    <mergeCell ref="AH114:AI115"/>
    <mergeCell ref="AS105:AT106"/>
    <mergeCell ref="AU105:AV106"/>
    <mergeCell ref="J105:K110"/>
    <mergeCell ref="L105:L107"/>
    <mergeCell ref="O130:P135"/>
    <mergeCell ref="Q130:R131"/>
    <mergeCell ref="Q134:R135"/>
    <mergeCell ref="Q132:R133"/>
    <mergeCell ref="A118:L118"/>
    <mergeCell ref="N115:N117"/>
    <mergeCell ref="N118:Y118"/>
    <mergeCell ref="A119:A121"/>
    <mergeCell ref="S612:T613"/>
    <mergeCell ref="U612:V613"/>
    <mergeCell ref="Q614:R615"/>
    <mergeCell ref="S614:T615"/>
    <mergeCell ref="U614:V615"/>
    <mergeCell ref="J112:K117"/>
    <mergeCell ref="N612:N614"/>
    <mergeCell ref="O612:P617"/>
    <mergeCell ref="Q612:R613"/>
    <mergeCell ref="N615:N617"/>
    <mergeCell ref="A136:L136"/>
    <mergeCell ref="N136:Y136"/>
    <mergeCell ref="N137:N139"/>
    <mergeCell ref="O137:P142"/>
    <mergeCell ref="Q137:R138"/>
    <mergeCell ref="A105:A107"/>
    <mergeCell ref="B105:C110"/>
    <mergeCell ref="D105:E106"/>
    <mergeCell ref="F105:G106"/>
    <mergeCell ref="D107:E108"/>
    <mergeCell ref="F107:G108"/>
    <mergeCell ref="U616:V617"/>
    <mergeCell ref="BB102:BE103"/>
    <mergeCell ref="BF102:BG103"/>
    <mergeCell ref="BH102:BK103"/>
    <mergeCell ref="BA104:BL104"/>
    <mergeCell ref="AF114:AG115"/>
    <mergeCell ref="U130:V131"/>
    <mergeCell ref="U134:V135"/>
    <mergeCell ref="AJ130:AK135"/>
    <mergeCell ref="AL130:AL132"/>
    <mergeCell ref="H105:I106"/>
    <mergeCell ref="AO102:AR103"/>
    <mergeCell ref="AS102:AT103"/>
    <mergeCell ref="N129:Y129"/>
    <mergeCell ref="AA129:AL129"/>
    <mergeCell ref="AN104:AY104"/>
    <mergeCell ref="AF121:AG122"/>
    <mergeCell ref="AW119:AX124"/>
    <mergeCell ref="AY119:AY121"/>
    <mergeCell ref="AY122:AY124"/>
    <mergeCell ref="W130:X135"/>
    <mergeCell ref="Y130:Y132"/>
    <mergeCell ref="AA130:AA132"/>
    <mergeCell ref="B127:E128"/>
    <mergeCell ref="F127:G128"/>
    <mergeCell ref="H127:K128"/>
    <mergeCell ref="A129:L129"/>
    <mergeCell ref="S130:T131"/>
    <mergeCell ref="S134:T135"/>
    <mergeCell ref="S132:T133"/>
    <mergeCell ref="AB130:AC135"/>
    <mergeCell ref="BA136:BL136"/>
    <mergeCell ref="BA133:BA135"/>
    <mergeCell ref="BL133:BL135"/>
    <mergeCell ref="AA136:AL136"/>
    <mergeCell ref="AN201:AY201"/>
    <mergeCell ref="BA201:BL201"/>
    <mergeCell ref="O152:R153"/>
    <mergeCell ref="S152:T153"/>
    <mergeCell ref="BA176:BL176"/>
    <mergeCell ref="BL119:BL121"/>
    <mergeCell ref="BF121:BG122"/>
    <mergeCell ref="BH121:BI122"/>
    <mergeCell ref="BL122:BL124"/>
    <mergeCell ref="BF123:BG124"/>
    <mergeCell ref="BH123:BI124"/>
    <mergeCell ref="BA115:BA117"/>
    <mergeCell ref="BL112:BL114"/>
    <mergeCell ref="BL115:BL117"/>
    <mergeCell ref="BD116:BE117"/>
    <mergeCell ref="BF116:BG117"/>
    <mergeCell ref="BH116:BI117"/>
    <mergeCell ref="BA112:BA114"/>
    <mergeCell ref="BB112:BC117"/>
    <mergeCell ref="BD112:BE113"/>
    <mergeCell ref="BF112:BG113"/>
    <mergeCell ref="BA118:BL118"/>
    <mergeCell ref="BA119:BA121"/>
    <mergeCell ref="BB119:BC124"/>
    <mergeCell ref="BD119:BE120"/>
    <mergeCell ref="BD121:BE122"/>
    <mergeCell ref="BA122:BA124"/>
    <mergeCell ref="BD123:BE124"/>
    <mergeCell ref="BF119:BG120"/>
    <mergeCell ref="BH119:BI120"/>
    <mergeCell ref="BJ119:BK124"/>
    <mergeCell ref="BH112:BI113"/>
    <mergeCell ref="BJ112:BK117"/>
    <mergeCell ref="BD114:BE115"/>
    <mergeCell ref="BF114:BG115"/>
    <mergeCell ref="BH114:BI115"/>
    <mergeCell ref="BD134:BE135"/>
    <mergeCell ref="BF134:BG135"/>
    <mergeCell ref="BH134:BI135"/>
    <mergeCell ref="BA129:BL129"/>
    <mergeCell ref="BA130:BA132"/>
    <mergeCell ref="BB130:BC135"/>
    <mergeCell ref="BD130:BE131"/>
    <mergeCell ref="BF130:BG131"/>
    <mergeCell ref="BH130:BI131"/>
    <mergeCell ref="BJ130:BK135"/>
    <mergeCell ref="BL130:BL132"/>
    <mergeCell ref="BD132:BE133"/>
    <mergeCell ref="BF132:BG133"/>
    <mergeCell ref="BB127:BE128"/>
    <mergeCell ref="BF127:BG128"/>
    <mergeCell ref="BH127:BK128"/>
    <mergeCell ref="BH132:BI133"/>
    <mergeCell ref="AQ123:AR124"/>
    <mergeCell ref="AN118:AY118"/>
    <mergeCell ref="AN119:AN121"/>
    <mergeCell ref="AO119:AP124"/>
    <mergeCell ref="AQ119:AR120"/>
    <mergeCell ref="AS119:AT120"/>
    <mergeCell ref="AU119:AV120"/>
    <mergeCell ref="AQ121:AR122"/>
    <mergeCell ref="AS121:AT122"/>
    <mergeCell ref="AU121:AV122"/>
    <mergeCell ref="AU114:AV115"/>
    <mergeCell ref="AN115:AN117"/>
    <mergeCell ref="AY115:AY117"/>
    <mergeCell ref="AQ116:AR117"/>
    <mergeCell ref="AS116:AT117"/>
    <mergeCell ref="AU116:AV117"/>
    <mergeCell ref="AQ114:AR115"/>
    <mergeCell ref="AS114:AT115"/>
    <mergeCell ref="AS123:AT124"/>
    <mergeCell ref="AU123:AV124"/>
    <mergeCell ref="AN136:AY136"/>
    <mergeCell ref="AN112:AN114"/>
    <mergeCell ref="AO112:AP117"/>
    <mergeCell ref="AQ112:AR113"/>
    <mergeCell ref="AS112:AT113"/>
    <mergeCell ref="AU112:AV113"/>
    <mergeCell ref="AW112:AX117"/>
    <mergeCell ref="AY112:AY114"/>
    <mergeCell ref="AW130:AX135"/>
    <mergeCell ref="AY130:AY132"/>
    <mergeCell ref="AY133:AY135"/>
    <mergeCell ref="AQ134:AR135"/>
    <mergeCell ref="AS134:AT135"/>
    <mergeCell ref="AU134:AV135"/>
    <mergeCell ref="AQ130:AR131"/>
    <mergeCell ref="AS130:AT131"/>
    <mergeCell ref="AU130:AV131"/>
    <mergeCell ref="AQ132:AR133"/>
    <mergeCell ref="N605:N607"/>
    <mergeCell ref="O605:P610"/>
    <mergeCell ref="AS132:AT133"/>
    <mergeCell ref="AU132:AV133"/>
    <mergeCell ref="AN133:AN135"/>
    <mergeCell ref="S607:T608"/>
    <mergeCell ref="U607:V608"/>
    <mergeCell ref="W605:X610"/>
    <mergeCell ref="Y605:Y607"/>
    <mergeCell ref="Y608:Y610"/>
    <mergeCell ref="N608:N610"/>
    <mergeCell ref="Q609:R610"/>
    <mergeCell ref="S609:T610"/>
    <mergeCell ref="U609:V610"/>
    <mergeCell ref="Q607:R608"/>
    <mergeCell ref="U137:V138"/>
    <mergeCell ref="W137:X142"/>
    <mergeCell ref="W155:X160"/>
    <mergeCell ref="W162:X167"/>
    <mergeCell ref="W180:X185"/>
    <mergeCell ref="W187:X192"/>
    <mergeCell ref="N601:Y601"/>
    <mergeCell ref="O602:R603"/>
    <mergeCell ref="S602:T603"/>
    <mergeCell ref="U139:V140"/>
    <mergeCell ref="AF137:AG138"/>
    <mergeCell ref="AH137:AI138"/>
    <mergeCell ref="Q605:R606"/>
    <mergeCell ref="S605:T606"/>
    <mergeCell ref="U605:V606"/>
    <mergeCell ref="U602:X603"/>
    <mergeCell ref="Y137:Y139"/>
    <mergeCell ref="AA137:AA139"/>
    <mergeCell ref="S137:T138"/>
    <mergeCell ref="AN140:AN142"/>
    <mergeCell ref="AB137:AC142"/>
    <mergeCell ref="AD137:AE138"/>
    <mergeCell ref="AD139:AE140"/>
    <mergeCell ref="BL137:BL139"/>
    <mergeCell ref="BD139:BE140"/>
    <mergeCell ref="BF139:BG140"/>
    <mergeCell ref="BH139:BI140"/>
    <mergeCell ref="BH137:BI138"/>
    <mergeCell ref="BJ137:BK142"/>
    <mergeCell ref="AQ139:AR140"/>
    <mergeCell ref="AS139:AT140"/>
    <mergeCell ref="AU139:AV140"/>
    <mergeCell ref="AY140:AY142"/>
    <mergeCell ref="AQ137:AR138"/>
    <mergeCell ref="AS137:AT138"/>
    <mergeCell ref="AU137:AV138"/>
    <mergeCell ref="AW137:AX142"/>
    <mergeCell ref="S139:T140"/>
    <mergeCell ref="BB137:BC142"/>
    <mergeCell ref="BD137:BE138"/>
    <mergeCell ref="BF137:BG138"/>
    <mergeCell ref="AY137:AY139"/>
    <mergeCell ref="BA137:BA139"/>
    <mergeCell ref="AJ137:AK142"/>
    <mergeCell ref="AL137:AL139"/>
    <mergeCell ref="AN137:AN139"/>
    <mergeCell ref="AO137:AP142"/>
    <mergeCell ref="D139:E140"/>
    <mergeCell ref="F139:G140"/>
    <mergeCell ref="H139:I140"/>
    <mergeCell ref="Q139:R140"/>
    <mergeCell ref="Y140:Y142"/>
    <mergeCell ref="AA140:AA142"/>
    <mergeCell ref="AL140:AL142"/>
    <mergeCell ref="AH141:AI142"/>
    <mergeCell ref="AF139:AG140"/>
    <mergeCell ref="AH139:AI140"/>
    <mergeCell ref="BL140:BL142"/>
    <mergeCell ref="D141:E142"/>
    <mergeCell ref="F141:G142"/>
    <mergeCell ref="H141:I142"/>
    <mergeCell ref="Q141:R142"/>
    <mergeCell ref="S141:T142"/>
    <mergeCell ref="U141:V142"/>
    <mergeCell ref="AD141:AE142"/>
    <mergeCell ref="AF141:AG142"/>
    <mergeCell ref="L140:L142"/>
    <mergeCell ref="AA143:AL143"/>
    <mergeCell ref="AN143:AY143"/>
    <mergeCell ref="BA143:BL143"/>
    <mergeCell ref="AQ141:AR142"/>
    <mergeCell ref="AS141:AT142"/>
    <mergeCell ref="AU141:AV142"/>
    <mergeCell ref="BD141:BE142"/>
    <mergeCell ref="BF141:BG142"/>
    <mergeCell ref="BH141:BI142"/>
    <mergeCell ref="BA140:BA142"/>
    <mergeCell ref="J119:K124"/>
    <mergeCell ref="L119:L121"/>
    <mergeCell ref="N144:N146"/>
    <mergeCell ref="O144:P149"/>
    <mergeCell ref="N140:N142"/>
    <mergeCell ref="N130:N132"/>
    <mergeCell ref="L122:L124"/>
    <mergeCell ref="N122:N124"/>
    <mergeCell ref="N119:N121"/>
    <mergeCell ref="O119:P124"/>
    <mergeCell ref="AA144:AA146"/>
    <mergeCell ref="AB144:AC149"/>
    <mergeCell ref="AD144:AE145"/>
    <mergeCell ref="AD146:AE147"/>
    <mergeCell ref="AN144:AN146"/>
    <mergeCell ref="AO144:AP149"/>
    <mergeCell ref="AF146:AG147"/>
    <mergeCell ref="AH146:AI147"/>
    <mergeCell ref="AN147:AN149"/>
    <mergeCell ref="AL147:AL149"/>
    <mergeCell ref="AF144:AG145"/>
    <mergeCell ref="AH144:AI145"/>
    <mergeCell ref="AJ144:AK149"/>
    <mergeCell ref="AL144:AL146"/>
    <mergeCell ref="BF146:BG147"/>
    <mergeCell ref="BH146:BI147"/>
    <mergeCell ref="AQ144:AR145"/>
    <mergeCell ref="AS144:AT145"/>
    <mergeCell ref="AU144:AV145"/>
    <mergeCell ref="AW144:AX149"/>
    <mergeCell ref="AY144:AY146"/>
    <mergeCell ref="BA144:BA146"/>
    <mergeCell ref="AQ148:AR149"/>
    <mergeCell ref="AQ146:AR147"/>
    <mergeCell ref="AS146:AT147"/>
    <mergeCell ref="AU146:AV147"/>
    <mergeCell ref="AY147:AY149"/>
    <mergeCell ref="AH148:AI149"/>
    <mergeCell ref="D146:E147"/>
    <mergeCell ref="Q146:R147"/>
    <mergeCell ref="S146:T147"/>
    <mergeCell ref="U146:V147"/>
    <mergeCell ref="W144:X149"/>
    <mergeCell ref="Y144:Y146"/>
    <mergeCell ref="L144:L146"/>
    <mergeCell ref="S144:T145"/>
    <mergeCell ref="J144:K149"/>
    <mergeCell ref="AF148:AG149"/>
    <mergeCell ref="A147:A149"/>
    <mergeCell ref="L147:L149"/>
    <mergeCell ref="N147:N149"/>
    <mergeCell ref="Y147:Y149"/>
    <mergeCell ref="AA147:AA149"/>
    <mergeCell ref="AD148:AE149"/>
    <mergeCell ref="BH148:BI149"/>
    <mergeCell ref="BA147:BA149"/>
    <mergeCell ref="BL147:BL149"/>
    <mergeCell ref="BB144:BC149"/>
    <mergeCell ref="BD144:BE145"/>
    <mergeCell ref="BF144:BG145"/>
    <mergeCell ref="BH144:BI145"/>
    <mergeCell ref="BJ144:BK149"/>
    <mergeCell ref="BL144:BL146"/>
    <mergeCell ref="BD146:BE147"/>
    <mergeCell ref="AS148:AT149"/>
    <mergeCell ref="AU148:AV149"/>
    <mergeCell ref="BD148:BE149"/>
    <mergeCell ref="BF148:BG149"/>
    <mergeCell ref="A226:L226"/>
    <mergeCell ref="N226:Y226"/>
    <mergeCell ref="AA226:AL226"/>
    <mergeCell ref="AN226:AY226"/>
    <mergeCell ref="AA154:AL154"/>
    <mergeCell ref="AN154:AY154"/>
    <mergeCell ref="BA154:BL154"/>
    <mergeCell ref="U152:X153"/>
    <mergeCell ref="AB152:AE153"/>
    <mergeCell ref="AF152:AG153"/>
    <mergeCell ref="AH152:AK153"/>
    <mergeCell ref="AO152:AR153"/>
    <mergeCell ref="AS152:AT153"/>
    <mergeCell ref="AU152:AX153"/>
    <mergeCell ref="BB152:BE153"/>
    <mergeCell ref="BF152:BG153"/>
    <mergeCell ref="BH152:BK153"/>
    <mergeCell ref="S148:T149"/>
    <mergeCell ref="U148:V149"/>
    <mergeCell ref="A130:A132"/>
    <mergeCell ref="B130:C135"/>
    <mergeCell ref="D130:E131"/>
    <mergeCell ref="F130:G131"/>
    <mergeCell ref="H130:I131"/>
    <mergeCell ref="J130:K135"/>
    <mergeCell ref="A133:A135"/>
    <mergeCell ref="H134:I135"/>
    <mergeCell ref="AF155:AG156"/>
    <mergeCell ref="AD157:AE158"/>
    <mergeCell ref="AF157:AG158"/>
    <mergeCell ref="L130:L132"/>
    <mergeCell ref="N155:N157"/>
    <mergeCell ref="O155:P160"/>
    <mergeCell ref="Q155:R156"/>
    <mergeCell ref="S155:T156"/>
    <mergeCell ref="U155:V156"/>
    <mergeCell ref="U157:V158"/>
    <mergeCell ref="Y155:Y157"/>
    <mergeCell ref="AA155:AA157"/>
    <mergeCell ref="AB155:AC160"/>
    <mergeCell ref="AD155:AE156"/>
    <mergeCell ref="AO155:AP160"/>
    <mergeCell ref="AQ155:AR156"/>
    <mergeCell ref="AH157:AI158"/>
    <mergeCell ref="AQ157:AR158"/>
    <mergeCell ref="AQ159:AR160"/>
    <mergeCell ref="AH155:AI156"/>
    <mergeCell ref="AJ155:AK160"/>
    <mergeCell ref="AL155:AL157"/>
    <mergeCell ref="AN155:AN157"/>
    <mergeCell ref="BL155:BL157"/>
    <mergeCell ref="D157:E158"/>
    <mergeCell ref="F157:G158"/>
    <mergeCell ref="H157:I158"/>
    <mergeCell ref="Q157:R158"/>
    <mergeCell ref="S157:T158"/>
    <mergeCell ref="AS155:AT156"/>
    <mergeCell ref="AU155:AV156"/>
    <mergeCell ref="AW155:AX160"/>
    <mergeCell ref="AY155:AY157"/>
    <mergeCell ref="BD155:BE156"/>
    <mergeCell ref="BF155:BG156"/>
    <mergeCell ref="BH155:BI156"/>
    <mergeCell ref="BJ155:BK160"/>
    <mergeCell ref="AH159:AI160"/>
    <mergeCell ref="BD157:BE158"/>
    <mergeCell ref="BF157:BG158"/>
    <mergeCell ref="BH157:BI158"/>
    <mergeCell ref="AL158:AL160"/>
    <mergeCell ref="AN158:AN160"/>
    <mergeCell ref="BA155:BA157"/>
    <mergeCell ref="BB155:BC160"/>
    <mergeCell ref="AS157:AT158"/>
    <mergeCell ref="AU157:AV158"/>
    <mergeCell ref="S159:T160"/>
    <mergeCell ref="U159:V160"/>
    <mergeCell ref="AD159:AE160"/>
    <mergeCell ref="AF159:AG160"/>
    <mergeCell ref="Y158:Y160"/>
    <mergeCell ref="AA158:AA160"/>
    <mergeCell ref="BH159:BI160"/>
    <mergeCell ref="A161:L161"/>
    <mergeCell ref="N161:Y161"/>
    <mergeCell ref="AA161:AL161"/>
    <mergeCell ref="AN161:AY161"/>
    <mergeCell ref="BA161:BL161"/>
    <mergeCell ref="BL158:BL160"/>
    <mergeCell ref="D159:E160"/>
    <mergeCell ref="F159:G160"/>
    <mergeCell ref="H159:I160"/>
    <mergeCell ref="AS159:AT160"/>
    <mergeCell ref="AU159:AV160"/>
    <mergeCell ref="BD159:BE160"/>
    <mergeCell ref="BF159:BG160"/>
    <mergeCell ref="AY158:AY160"/>
    <mergeCell ref="BA158:BA160"/>
    <mergeCell ref="U144:V145"/>
    <mergeCell ref="A143:L143"/>
    <mergeCell ref="N143:Y143"/>
    <mergeCell ref="A137:A139"/>
    <mergeCell ref="B137:C142"/>
    <mergeCell ref="D137:E138"/>
    <mergeCell ref="F137:G138"/>
    <mergeCell ref="H137:I138"/>
    <mergeCell ref="J137:K142"/>
    <mergeCell ref="A140:A142"/>
    <mergeCell ref="L137:L139"/>
    <mergeCell ref="N162:N164"/>
    <mergeCell ref="O162:P167"/>
    <mergeCell ref="Q162:R163"/>
    <mergeCell ref="Q159:R160"/>
    <mergeCell ref="L158:L160"/>
    <mergeCell ref="N158:N160"/>
    <mergeCell ref="Q148:R149"/>
    <mergeCell ref="A154:L154"/>
    <mergeCell ref="N154:Y154"/>
    <mergeCell ref="AA162:AA164"/>
    <mergeCell ref="AB162:AC167"/>
    <mergeCell ref="AD162:AE163"/>
    <mergeCell ref="AF162:AG163"/>
    <mergeCell ref="AD164:AE165"/>
    <mergeCell ref="AF164:AG165"/>
    <mergeCell ref="AA165:AA167"/>
    <mergeCell ref="AD166:AE167"/>
    <mergeCell ref="AO162:AP167"/>
    <mergeCell ref="AQ162:AR163"/>
    <mergeCell ref="AH164:AI165"/>
    <mergeCell ref="AQ164:AR165"/>
    <mergeCell ref="AQ166:AR167"/>
    <mergeCell ref="AL165:AL167"/>
    <mergeCell ref="AY162:AY164"/>
    <mergeCell ref="BA162:BA164"/>
    <mergeCell ref="BB162:BC167"/>
    <mergeCell ref="AS164:AT165"/>
    <mergeCell ref="AU164:AV165"/>
    <mergeCell ref="AY165:AY167"/>
    <mergeCell ref="BA165:BA167"/>
    <mergeCell ref="BJ162:BK167"/>
    <mergeCell ref="BL162:BL164"/>
    <mergeCell ref="D164:E165"/>
    <mergeCell ref="F164:G165"/>
    <mergeCell ref="H164:I165"/>
    <mergeCell ref="Q164:R165"/>
    <mergeCell ref="S164:T165"/>
    <mergeCell ref="AS162:AT163"/>
    <mergeCell ref="AU162:AV163"/>
    <mergeCell ref="AW162:AX167"/>
    <mergeCell ref="BH164:BI165"/>
    <mergeCell ref="BF166:BG167"/>
    <mergeCell ref="BH166:BI167"/>
    <mergeCell ref="BD162:BE163"/>
    <mergeCell ref="BF162:BG163"/>
    <mergeCell ref="BH162:BI163"/>
    <mergeCell ref="AN168:AY168"/>
    <mergeCell ref="BA168:BL168"/>
    <mergeCell ref="BL165:BL167"/>
    <mergeCell ref="D166:E167"/>
    <mergeCell ref="U166:V167"/>
    <mergeCell ref="AF166:AG167"/>
    <mergeCell ref="AH166:AI167"/>
    <mergeCell ref="BD164:BE165"/>
    <mergeCell ref="BF164:BG165"/>
    <mergeCell ref="BD166:BE167"/>
    <mergeCell ref="AS166:AT167"/>
    <mergeCell ref="AU166:AV167"/>
    <mergeCell ref="H166:I167"/>
    <mergeCell ref="H152:K153"/>
    <mergeCell ref="S166:T167"/>
    <mergeCell ref="AN165:AN167"/>
    <mergeCell ref="AH162:AI163"/>
    <mergeCell ref="AJ162:AK167"/>
    <mergeCell ref="AL162:AL164"/>
    <mergeCell ref="AN162:AN164"/>
    <mergeCell ref="H144:I145"/>
    <mergeCell ref="L165:L167"/>
    <mergeCell ref="N165:N167"/>
    <mergeCell ref="Q166:R167"/>
    <mergeCell ref="H146:I147"/>
    <mergeCell ref="H148:I149"/>
    <mergeCell ref="A151:L151"/>
    <mergeCell ref="A158:A160"/>
    <mergeCell ref="Q144:R145"/>
    <mergeCell ref="A144:A146"/>
    <mergeCell ref="B144:C149"/>
    <mergeCell ref="D144:E145"/>
    <mergeCell ref="F144:G145"/>
    <mergeCell ref="F148:G149"/>
    <mergeCell ref="F146:G147"/>
    <mergeCell ref="D148:E149"/>
    <mergeCell ref="L162:L164"/>
    <mergeCell ref="L172:L174"/>
    <mergeCell ref="N172:N174"/>
    <mergeCell ref="A168:L168"/>
    <mergeCell ref="N168:Y168"/>
    <mergeCell ref="Y162:Y164"/>
    <mergeCell ref="Y165:Y167"/>
    <mergeCell ref="S162:T163"/>
    <mergeCell ref="U162:V163"/>
    <mergeCell ref="Y172:Y174"/>
    <mergeCell ref="AA172:AA174"/>
    <mergeCell ref="AD173:AE174"/>
    <mergeCell ref="AF173:AG174"/>
    <mergeCell ref="AB169:AC174"/>
    <mergeCell ref="Y169:Y171"/>
    <mergeCell ref="B152:E153"/>
    <mergeCell ref="F152:G153"/>
    <mergeCell ref="AD169:AE170"/>
    <mergeCell ref="AF169:AG170"/>
    <mergeCell ref="S169:T170"/>
    <mergeCell ref="U169:V170"/>
    <mergeCell ref="Q169:R170"/>
    <mergeCell ref="W169:X174"/>
    <mergeCell ref="U171:V172"/>
    <mergeCell ref="AA168:AL168"/>
    <mergeCell ref="AA169:AA171"/>
    <mergeCell ref="AH169:AI170"/>
    <mergeCell ref="AJ169:AK174"/>
    <mergeCell ref="AL169:AL171"/>
    <mergeCell ref="AD171:AE172"/>
    <mergeCell ref="AF171:AG172"/>
    <mergeCell ref="AQ169:AR170"/>
    <mergeCell ref="AH171:AI172"/>
    <mergeCell ref="AQ171:AR172"/>
    <mergeCell ref="AQ173:AR174"/>
    <mergeCell ref="AL172:AL174"/>
    <mergeCell ref="AN172:AN174"/>
    <mergeCell ref="AN169:AN171"/>
    <mergeCell ref="AO169:AP174"/>
    <mergeCell ref="BH169:BI170"/>
    <mergeCell ref="BJ169:BK174"/>
    <mergeCell ref="BL169:BL171"/>
    <mergeCell ref="D171:E172"/>
    <mergeCell ref="F171:G172"/>
    <mergeCell ref="H171:I172"/>
    <mergeCell ref="Q171:R172"/>
    <mergeCell ref="S171:T172"/>
    <mergeCell ref="AS169:AT170"/>
    <mergeCell ref="AU169:AV170"/>
    <mergeCell ref="BD169:BE170"/>
    <mergeCell ref="BF169:BG170"/>
    <mergeCell ref="AW169:AX174"/>
    <mergeCell ref="AY169:AY171"/>
    <mergeCell ref="BA169:BA171"/>
    <mergeCell ref="BB169:BC174"/>
    <mergeCell ref="BD171:BE172"/>
    <mergeCell ref="BH171:BI172"/>
    <mergeCell ref="AS171:AT172"/>
    <mergeCell ref="AU171:AV172"/>
    <mergeCell ref="AY172:AY174"/>
    <mergeCell ref="BA172:BA174"/>
    <mergeCell ref="BF173:BG174"/>
    <mergeCell ref="AS173:AT174"/>
    <mergeCell ref="AU173:AV174"/>
    <mergeCell ref="BD173:BE174"/>
    <mergeCell ref="BF171:BG172"/>
    <mergeCell ref="BH173:BI174"/>
    <mergeCell ref="BL172:BL174"/>
    <mergeCell ref="AH177:AK178"/>
    <mergeCell ref="AO177:AR178"/>
    <mergeCell ref="AS177:AT178"/>
    <mergeCell ref="AU177:AX178"/>
    <mergeCell ref="BB177:BE178"/>
    <mergeCell ref="BF177:BG178"/>
    <mergeCell ref="BH177:BK178"/>
    <mergeCell ref="AH173:AI174"/>
    <mergeCell ref="S177:T178"/>
    <mergeCell ref="U177:X178"/>
    <mergeCell ref="L155:L157"/>
    <mergeCell ref="Q173:R174"/>
    <mergeCell ref="S173:T174"/>
    <mergeCell ref="U173:V174"/>
    <mergeCell ref="L169:L171"/>
    <mergeCell ref="N169:N171"/>
    <mergeCell ref="O169:P174"/>
    <mergeCell ref="U164:V165"/>
    <mergeCell ref="B177:E178"/>
    <mergeCell ref="F177:G178"/>
    <mergeCell ref="H177:K178"/>
    <mergeCell ref="O177:R178"/>
    <mergeCell ref="AA179:AL179"/>
    <mergeCell ref="AN179:AY179"/>
    <mergeCell ref="BA179:BL179"/>
    <mergeCell ref="AB177:AE178"/>
    <mergeCell ref="AF177:AG178"/>
    <mergeCell ref="U180:V181"/>
    <mergeCell ref="U182:V183"/>
    <mergeCell ref="A155:A157"/>
    <mergeCell ref="B155:C160"/>
    <mergeCell ref="D155:E156"/>
    <mergeCell ref="F155:G156"/>
    <mergeCell ref="H155:I156"/>
    <mergeCell ref="J155:K160"/>
    <mergeCell ref="A179:L179"/>
    <mergeCell ref="N179:Y179"/>
    <mergeCell ref="N180:N182"/>
    <mergeCell ref="O180:P185"/>
    <mergeCell ref="Q180:R181"/>
    <mergeCell ref="S180:T181"/>
    <mergeCell ref="AQ182:AR183"/>
    <mergeCell ref="AQ184:AR185"/>
    <mergeCell ref="Y180:Y182"/>
    <mergeCell ref="AA180:AA182"/>
    <mergeCell ref="AB180:AC185"/>
    <mergeCell ref="AD180:AE181"/>
    <mergeCell ref="AF180:AG181"/>
    <mergeCell ref="AD182:AE183"/>
    <mergeCell ref="AF182:AG183"/>
    <mergeCell ref="AH180:AI181"/>
    <mergeCell ref="AJ180:AK185"/>
    <mergeCell ref="AL180:AL182"/>
    <mergeCell ref="AN180:AN182"/>
    <mergeCell ref="AH182:AI183"/>
    <mergeCell ref="BL180:BL182"/>
    <mergeCell ref="D182:E183"/>
    <mergeCell ref="F182:G183"/>
    <mergeCell ref="H182:I183"/>
    <mergeCell ref="Q182:R183"/>
    <mergeCell ref="S182:T183"/>
    <mergeCell ref="AS180:AT181"/>
    <mergeCell ref="AU180:AV181"/>
    <mergeCell ref="AW180:AX185"/>
    <mergeCell ref="AY180:AY182"/>
    <mergeCell ref="BD180:BE181"/>
    <mergeCell ref="BF180:BG181"/>
    <mergeCell ref="BH180:BI181"/>
    <mergeCell ref="BJ180:BK185"/>
    <mergeCell ref="BH182:BI183"/>
    <mergeCell ref="A183:A185"/>
    <mergeCell ref="L183:L185"/>
    <mergeCell ref="N183:N185"/>
    <mergeCell ref="Y183:Y185"/>
    <mergeCell ref="AA183:AA185"/>
    <mergeCell ref="AL183:AL185"/>
    <mergeCell ref="AN183:AN185"/>
    <mergeCell ref="BA180:BA182"/>
    <mergeCell ref="BB180:BC185"/>
    <mergeCell ref="AF184:AG185"/>
    <mergeCell ref="AH184:AI185"/>
    <mergeCell ref="BD182:BE183"/>
    <mergeCell ref="BF182:BG183"/>
    <mergeCell ref="AS182:AT183"/>
    <mergeCell ref="AU182:AV183"/>
    <mergeCell ref="AY183:AY185"/>
    <mergeCell ref="BA183:BA185"/>
    <mergeCell ref="AO180:AP185"/>
    <mergeCell ref="AQ180:AR181"/>
    <mergeCell ref="Q184:R185"/>
    <mergeCell ref="S184:T185"/>
    <mergeCell ref="U184:V185"/>
    <mergeCell ref="AD184:AE185"/>
    <mergeCell ref="BH184:BI185"/>
    <mergeCell ref="A186:L186"/>
    <mergeCell ref="N186:Y186"/>
    <mergeCell ref="AA186:AL186"/>
    <mergeCell ref="AN186:AY186"/>
    <mergeCell ref="BA186:BL186"/>
    <mergeCell ref="BL183:BL185"/>
    <mergeCell ref="D184:E185"/>
    <mergeCell ref="F184:G185"/>
    <mergeCell ref="H184:I185"/>
    <mergeCell ref="AS184:AT185"/>
    <mergeCell ref="AU184:AV185"/>
    <mergeCell ref="BD184:BE185"/>
    <mergeCell ref="BF184:BG185"/>
    <mergeCell ref="H162:I163"/>
    <mergeCell ref="J162:K167"/>
    <mergeCell ref="A165:A167"/>
    <mergeCell ref="F166:G167"/>
    <mergeCell ref="A162:A164"/>
    <mergeCell ref="B162:C167"/>
    <mergeCell ref="D162:E163"/>
    <mergeCell ref="F162:G163"/>
    <mergeCell ref="AF187:AG188"/>
    <mergeCell ref="AD189:AE190"/>
    <mergeCell ref="AF189:AG190"/>
    <mergeCell ref="N187:N189"/>
    <mergeCell ref="O187:P192"/>
    <mergeCell ref="Q187:R188"/>
    <mergeCell ref="S187:T188"/>
    <mergeCell ref="U187:V188"/>
    <mergeCell ref="U189:V190"/>
    <mergeCell ref="Y187:Y189"/>
    <mergeCell ref="AA187:AA189"/>
    <mergeCell ref="AB187:AC192"/>
    <mergeCell ref="AD187:AE188"/>
    <mergeCell ref="AO187:AP192"/>
    <mergeCell ref="AQ187:AR188"/>
    <mergeCell ref="AH189:AI190"/>
    <mergeCell ref="AQ189:AR190"/>
    <mergeCell ref="AQ191:AR192"/>
    <mergeCell ref="AH187:AI188"/>
    <mergeCell ref="AJ187:AK192"/>
    <mergeCell ref="AL187:AL189"/>
    <mergeCell ref="AN187:AN189"/>
    <mergeCell ref="BL187:BL189"/>
    <mergeCell ref="D189:E190"/>
    <mergeCell ref="F189:G190"/>
    <mergeCell ref="H189:I190"/>
    <mergeCell ref="Q189:R190"/>
    <mergeCell ref="S189:T190"/>
    <mergeCell ref="AS187:AT188"/>
    <mergeCell ref="AU187:AV188"/>
    <mergeCell ref="AW187:AX192"/>
    <mergeCell ref="AY187:AY189"/>
    <mergeCell ref="BD187:BE188"/>
    <mergeCell ref="BF187:BG188"/>
    <mergeCell ref="BH187:BI188"/>
    <mergeCell ref="BJ187:BK192"/>
    <mergeCell ref="Y190:Y192"/>
    <mergeCell ref="AA190:AA192"/>
    <mergeCell ref="AL190:AL192"/>
    <mergeCell ref="AN190:AN192"/>
    <mergeCell ref="AH191:AI192"/>
    <mergeCell ref="BD189:BE190"/>
    <mergeCell ref="BF189:BG190"/>
    <mergeCell ref="BH189:BI190"/>
    <mergeCell ref="BA187:BA189"/>
    <mergeCell ref="BB187:BC192"/>
    <mergeCell ref="AS189:AT190"/>
    <mergeCell ref="AU189:AV190"/>
    <mergeCell ref="AY190:AY192"/>
    <mergeCell ref="BA190:BA192"/>
    <mergeCell ref="BF191:BG192"/>
    <mergeCell ref="BH191:BI192"/>
    <mergeCell ref="A193:L193"/>
    <mergeCell ref="N193:Y193"/>
    <mergeCell ref="AA193:AL193"/>
    <mergeCell ref="AN193:AY193"/>
    <mergeCell ref="BA193:BL193"/>
    <mergeCell ref="BL190:BL192"/>
    <mergeCell ref="D191:E192"/>
    <mergeCell ref="F191:G192"/>
    <mergeCell ref="A172:A174"/>
    <mergeCell ref="AS191:AT192"/>
    <mergeCell ref="AU191:AV192"/>
    <mergeCell ref="BD191:BE192"/>
    <mergeCell ref="H191:I192"/>
    <mergeCell ref="Q191:R192"/>
    <mergeCell ref="S191:T192"/>
    <mergeCell ref="U191:V192"/>
    <mergeCell ref="AD191:AE192"/>
    <mergeCell ref="AF191:AG192"/>
    <mergeCell ref="U198:V199"/>
    <mergeCell ref="A169:A171"/>
    <mergeCell ref="B169:C174"/>
    <mergeCell ref="D169:E170"/>
    <mergeCell ref="F169:G170"/>
    <mergeCell ref="H169:I170"/>
    <mergeCell ref="J169:K174"/>
    <mergeCell ref="D173:E174"/>
    <mergeCell ref="F173:G174"/>
    <mergeCell ref="H173:I174"/>
    <mergeCell ref="AD194:AE195"/>
    <mergeCell ref="AF194:AG195"/>
    <mergeCell ref="AD196:AE197"/>
    <mergeCell ref="AF196:AG197"/>
    <mergeCell ref="L180:L182"/>
    <mergeCell ref="Q198:R199"/>
    <mergeCell ref="S198:T199"/>
    <mergeCell ref="AB194:AC199"/>
    <mergeCell ref="Y197:Y199"/>
    <mergeCell ref="AA197:AA199"/>
    <mergeCell ref="N194:N196"/>
    <mergeCell ref="O194:P199"/>
    <mergeCell ref="Q194:R195"/>
    <mergeCell ref="S194:T195"/>
    <mergeCell ref="AH196:AI197"/>
    <mergeCell ref="AQ196:AR197"/>
    <mergeCell ref="AQ198:AR199"/>
    <mergeCell ref="AL197:AL199"/>
    <mergeCell ref="AL194:AL196"/>
    <mergeCell ref="AN194:AN196"/>
    <mergeCell ref="AO194:AP199"/>
    <mergeCell ref="AQ194:AR195"/>
    <mergeCell ref="BH194:BI195"/>
    <mergeCell ref="BJ194:BK199"/>
    <mergeCell ref="BL194:BL196"/>
    <mergeCell ref="D196:E197"/>
    <mergeCell ref="F196:G197"/>
    <mergeCell ref="H196:I197"/>
    <mergeCell ref="Q196:R197"/>
    <mergeCell ref="S196:T197"/>
    <mergeCell ref="AS194:AT195"/>
    <mergeCell ref="AU194:AV195"/>
    <mergeCell ref="AN197:AN199"/>
    <mergeCell ref="BH198:BI199"/>
    <mergeCell ref="BD194:BE195"/>
    <mergeCell ref="BF194:BG195"/>
    <mergeCell ref="AW194:AX199"/>
    <mergeCell ref="AY194:AY196"/>
    <mergeCell ref="BA194:BA196"/>
    <mergeCell ref="BB194:BC199"/>
    <mergeCell ref="BD198:BE199"/>
    <mergeCell ref="BF198:BG199"/>
    <mergeCell ref="BD196:BE197"/>
    <mergeCell ref="BF196:BG197"/>
    <mergeCell ref="BH196:BI197"/>
    <mergeCell ref="AS196:AT197"/>
    <mergeCell ref="AU196:AV197"/>
    <mergeCell ref="AY197:AY199"/>
    <mergeCell ref="BA197:BA199"/>
    <mergeCell ref="BL197:BL199"/>
    <mergeCell ref="AH202:AK203"/>
    <mergeCell ref="AO202:AR203"/>
    <mergeCell ref="AS202:AT203"/>
    <mergeCell ref="AU202:AX203"/>
    <mergeCell ref="AS198:AT199"/>
    <mergeCell ref="AU198:AV199"/>
    <mergeCell ref="AA201:AL201"/>
    <mergeCell ref="AF198:AG199"/>
    <mergeCell ref="AH198:AI199"/>
    <mergeCell ref="AN204:AY204"/>
    <mergeCell ref="BA204:BL204"/>
    <mergeCell ref="AB202:AE203"/>
    <mergeCell ref="AF202:AG203"/>
    <mergeCell ref="BB202:BE203"/>
    <mergeCell ref="BF202:BG203"/>
    <mergeCell ref="BH202:BK203"/>
    <mergeCell ref="H180:I181"/>
    <mergeCell ref="J180:K185"/>
    <mergeCell ref="A204:L204"/>
    <mergeCell ref="N204:Y204"/>
    <mergeCell ref="B202:E203"/>
    <mergeCell ref="F202:G203"/>
    <mergeCell ref="H202:K203"/>
    <mergeCell ref="O202:R203"/>
    <mergeCell ref="S202:T203"/>
    <mergeCell ref="U202:X203"/>
    <mergeCell ref="A180:A182"/>
    <mergeCell ref="B180:C185"/>
    <mergeCell ref="D180:E181"/>
    <mergeCell ref="F180:G181"/>
    <mergeCell ref="AA194:AA196"/>
    <mergeCell ref="N205:N207"/>
    <mergeCell ref="O205:P210"/>
    <mergeCell ref="Q205:R206"/>
    <mergeCell ref="S205:T206"/>
    <mergeCell ref="U205:V206"/>
    <mergeCell ref="U207:V208"/>
    <mergeCell ref="AA204:AL204"/>
    <mergeCell ref="AH194:AI195"/>
    <mergeCell ref="AJ194:AK199"/>
    <mergeCell ref="AA205:AA207"/>
    <mergeCell ref="AB205:AC210"/>
    <mergeCell ref="AD205:AE206"/>
    <mergeCell ref="AD198:AE199"/>
    <mergeCell ref="AF205:AG206"/>
    <mergeCell ref="AD207:AE208"/>
    <mergeCell ref="AF207:AG208"/>
    <mergeCell ref="AH205:AI206"/>
    <mergeCell ref="AQ205:AR206"/>
    <mergeCell ref="AH207:AI208"/>
    <mergeCell ref="AQ207:AR208"/>
    <mergeCell ref="AQ209:AR210"/>
    <mergeCell ref="AJ205:AK210"/>
    <mergeCell ref="AL205:AL207"/>
    <mergeCell ref="BA205:BA207"/>
    <mergeCell ref="BB205:BC210"/>
    <mergeCell ref="AS207:AT208"/>
    <mergeCell ref="AU207:AV208"/>
    <mergeCell ref="AY208:AY210"/>
    <mergeCell ref="BA208:BA210"/>
    <mergeCell ref="BL205:BL207"/>
    <mergeCell ref="D207:E208"/>
    <mergeCell ref="F207:G208"/>
    <mergeCell ref="H207:I208"/>
    <mergeCell ref="Q207:R208"/>
    <mergeCell ref="S207:T208"/>
    <mergeCell ref="AS205:AT206"/>
    <mergeCell ref="AU205:AV206"/>
    <mergeCell ref="AW205:AX210"/>
    <mergeCell ref="AY205:AY207"/>
    <mergeCell ref="BD205:BE206"/>
    <mergeCell ref="BF205:BG206"/>
    <mergeCell ref="BH205:BI206"/>
    <mergeCell ref="BJ205:BK210"/>
    <mergeCell ref="BD207:BE208"/>
    <mergeCell ref="BF207:BG208"/>
    <mergeCell ref="BH207:BI208"/>
    <mergeCell ref="A208:A210"/>
    <mergeCell ref="L208:L210"/>
    <mergeCell ref="N208:N210"/>
    <mergeCell ref="Y208:Y210"/>
    <mergeCell ref="AA208:AA210"/>
    <mergeCell ref="AL208:AL210"/>
    <mergeCell ref="AN208:AN210"/>
    <mergeCell ref="F209:G210"/>
    <mergeCell ref="H209:I210"/>
    <mergeCell ref="Q209:R210"/>
    <mergeCell ref="S209:T210"/>
    <mergeCell ref="BD209:BE210"/>
    <mergeCell ref="BF209:BG210"/>
    <mergeCell ref="BH209:BI210"/>
    <mergeCell ref="A211:L211"/>
    <mergeCell ref="N211:Y211"/>
    <mergeCell ref="AA211:AL211"/>
    <mergeCell ref="AN211:AY211"/>
    <mergeCell ref="BA211:BL211"/>
    <mergeCell ref="BL208:BL210"/>
    <mergeCell ref="D209:E210"/>
    <mergeCell ref="H187:I188"/>
    <mergeCell ref="J187:K192"/>
    <mergeCell ref="AS209:AT210"/>
    <mergeCell ref="AU209:AV210"/>
    <mergeCell ref="U209:V210"/>
    <mergeCell ref="AD209:AE210"/>
    <mergeCell ref="AF209:AG210"/>
    <mergeCell ref="AH209:AI210"/>
    <mergeCell ref="AN205:AN207"/>
    <mergeCell ref="AO205:AP210"/>
    <mergeCell ref="A187:A189"/>
    <mergeCell ref="B187:C192"/>
    <mergeCell ref="D187:E188"/>
    <mergeCell ref="F187:G188"/>
    <mergeCell ref="A190:A192"/>
    <mergeCell ref="U214:V215"/>
    <mergeCell ref="L197:L199"/>
    <mergeCell ref="N197:N199"/>
    <mergeCell ref="N201:Y201"/>
    <mergeCell ref="W205:X210"/>
    <mergeCell ref="Y205:Y207"/>
    <mergeCell ref="W194:X199"/>
    <mergeCell ref="Y194:Y196"/>
    <mergeCell ref="U194:V195"/>
    <mergeCell ref="U196:V197"/>
    <mergeCell ref="L187:L189"/>
    <mergeCell ref="N212:N214"/>
    <mergeCell ref="O212:P217"/>
    <mergeCell ref="Q212:R213"/>
    <mergeCell ref="L190:L192"/>
    <mergeCell ref="N190:N192"/>
    <mergeCell ref="A201:L201"/>
    <mergeCell ref="AD212:AE213"/>
    <mergeCell ref="AF212:AG213"/>
    <mergeCell ref="AD214:AE215"/>
    <mergeCell ref="AF214:AG215"/>
    <mergeCell ref="W212:X217"/>
    <mergeCell ref="Y212:Y214"/>
    <mergeCell ref="AA212:AA214"/>
    <mergeCell ref="AB212:AC217"/>
    <mergeCell ref="AQ212:AR213"/>
    <mergeCell ref="AH214:AI215"/>
    <mergeCell ref="AQ214:AR215"/>
    <mergeCell ref="AQ216:AR217"/>
    <mergeCell ref="AJ212:AK217"/>
    <mergeCell ref="AL212:AL214"/>
    <mergeCell ref="AN212:AN214"/>
    <mergeCell ref="AO212:AP217"/>
    <mergeCell ref="BL212:BL214"/>
    <mergeCell ref="D214:E215"/>
    <mergeCell ref="F214:G215"/>
    <mergeCell ref="H214:I215"/>
    <mergeCell ref="Q214:R215"/>
    <mergeCell ref="S214:T215"/>
    <mergeCell ref="AS212:AT213"/>
    <mergeCell ref="AU212:AV213"/>
    <mergeCell ref="AW212:AX217"/>
    <mergeCell ref="AY212:AY214"/>
    <mergeCell ref="BD212:BE213"/>
    <mergeCell ref="BF212:BG213"/>
    <mergeCell ref="BH212:BI213"/>
    <mergeCell ref="BJ212:BK217"/>
    <mergeCell ref="BF214:BG215"/>
    <mergeCell ref="BH214:BI215"/>
    <mergeCell ref="A215:A217"/>
    <mergeCell ref="L215:L217"/>
    <mergeCell ref="N215:N217"/>
    <mergeCell ref="Y215:Y217"/>
    <mergeCell ref="AA215:AA217"/>
    <mergeCell ref="AL215:AL217"/>
    <mergeCell ref="AN215:AN217"/>
    <mergeCell ref="BA212:BA214"/>
    <mergeCell ref="AD216:AE217"/>
    <mergeCell ref="AF216:AG217"/>
    <mergeCell ref="AH216:AI217"/>
    <mergeCell ref="BD214:BE215"/>
    <mergeCell ref="BB212:BC217"/>
    <mergeCell ref="AS214:AT215"/>
    <mergeCell ref="AU214:AV215"/>
    <mergeCell ref="AY215:AY217"/>
    <mergeCell ref="BA215:BA217"/>
    <mergeCell ref="AH212:AI213"/>
    <mergeCell ref="BH216:BI217"/>
    <mergeCell ref="A218:L218"/>
    <mergeCell ref="N218:Y218"/>
    <mergeCell ref="AA218:AL218"/>
    <mergeCell ref="AN218:AY218"/>
    <mergeCell ref="BA218:BL218"/>
    <mergeCell ref="BL215:BL217"/>
    <mergeCell ref="D216:E217"/>
    <mergeCell ref="F216:G217"/>
    <mergeCell ref="H216:I217"/>
    <mergeCell ref="AS216:AT217"/>
    <mergeCell ref="AU216:AV217"/>
    <mergeCell ref="BD216:BE217"/>
    <mergeCell ref="BF216:BG217"/>
    <mergeCell ref="H194:I195"/>
    <mergeCell ref="J194:K199"/>
    <mergeCell ref="D198:E199"/>
    <mergeCell ref="F198:G199"/>
    <mergeCell ref="H198:I199"/>
    <mergeCell ref="A194:A196"/>
    <mergeCell ref="B194:C199"/>
    <mergeCell ref="D194:E195"/>
    <mergeCell ref="F194:G195"/>
    <mergeCell ref="A197:A199"/>
    <mergeCell ref="U219:V220"/>
    <mergeCell ref="U221:V222"/>
    <mergeCell ref="L205:L207"/>
    <mergeCell ref="Q223:R224"/>
    <mergeCell ref="S223:T224"/>
    <mergeCell ref="Q216:R217"/>
    <mergeCell ref="S216:T217"/>
    <mergeCell ref="U216:V217"/>
    <mergeCell ref="S212:T213"/>
    <mergeCell ref="U212:V213"/>
    <mergeCell ref="L194:L196"/>
    <mergeCell ref="N219:N221"/>
    <mergeCell ref="O219:P224"/>
    <mergeCell ref="Q219:R220"/>
    <mergeCell ref="AF219:AG220"/>
    <mergeCell ref="AD221:AE222"/>
    <mergeCell ref="AF221:AG222"/>
    <mergeCell ref="Y222:Y224"/>
    <mergeCell ref="AA222:AA224"/>
    <mergeCell ref="AF223:AG224"/>
    <mergeCell ref="AO219:AP224"/>
    <mergeCell ref="AQ219:AR220"/>
    <mergeCell ref="AH221:AI222"/>
    <mergeCell ref="AQ221:AR222"/>
    <mergeCell ref="AQ223:AR224"/>
    <mergeCell ref="AL222:AL224"/>
    <mergeCell ref="AH219:AI220"/>
    <mergeCell ref="AJ219:AK224"/>
    <mergeCell ref="AL219:AL221"/>
    <mergeCell ref="AN219:AN221"/>
    <mergeCell ref="BH219:BI220"/>
    <mergeCell ref="BJ219:BK224"/>
    <mergeCell ref="BL219:BL221"/>
    <mergeCell ref="D221:E222"/>
    <mergeCell ref="F221:G222"/>
    <mergeCell ref="H221:I222"/>
    <mergeCell ref="Q221:R222"/>
    <mergeCell ref="S221:T222"/>
    <mergeCell ref="AS219:AT220"/>
    <mergeCell ref="AU219:AV220"/>
    <mergeCell ref="AN222:AN224"/>
    <mergeCell ref="BF223:BG224"/>
    <mergeCell ref="BD219:BE220"/>
    <mergeCell ref="BF219:BG220"/>
    <mergeCell ref="AW219:AX224"/>
    <mergeCell ref="AY219:AY221"/>
    <mergeCell ref="BA219:BA221"/>
    <mergeCell ref="BB219:BC224"/>
    <mergeCell ref="BD223:BE224"/>
    <mergeCell ref="BD221:BE222"/>
    <mergeCell ref="BH221:BI222"/>
    <mergeCell ref="AS221:AT222"/>
    <mergeCell ref="AU221:AV222"/>
    <mergeCell ref="AY222:AY224"/>
    <mergeCell ref="BA222:BA224"/>
    <mergeCell ref="BH223:BI224"/>
    <mergeCell ref="BL222:BL224"/>
    <mergeCell ref="AH227:AK228"/>
    <mergeCell ref="AO227:AR228"/>
    <mergeCell ref="AS227:AT228"/>
    <mergeCell ref="AU227:AX228"/>
    <mergeCell ref="AS223:AT224"/>
    <mergeCell ref="AU223:AV224"/>
    <mergeCell ref="BA226:BL226"/>
    <mergeCell ref="AH223:AI224"/>
    <mergeCell ref="BF221:BG222"/>
    <mergeCell ref="B227:E228"/>
    <mergeCell ref="F227:G228"/>
    <mergeCell ref="H227:K228"/>
    <mergeCell ref="O227:R228"/>
    <mergeCell ref="AA229:AL229"/>
    <mergeCell ref="AN229:AY229"/>
    <mergeCell ref="BA229:BL229"/>
    <mergeCell ref="AB227:AE228"/>
    <mergeCell ref="AF227:AG228"/>
    <mergeCell ref="BB227:BE228"/>
    <mergeCell ref="BF227:BG228"/>
    <mergeCell ref="BH227:BK228"/>
    <mergeCell ref="S230:T231"/>
    <mergeCell ref="U230:V231"/>
    <mergeCell ref="U232:V233"/>
    <mergeCell ref="A205:A207"/>
    <mergeCell ref="B205:C210"/>
    <mergeCell ref="D205:E206"/>
    <mergeCell ref="F205:G206"/>
    <mergeCell ref="H205:I206"/>
    <mergeCell ref="J205:K210"/>
    <mergeCell ref="A229:L229"/>
    <mergeCell ref="AD223:AE224"/>
    <mergeCell ref="W219:X224"/>
    <mergeCell ref="Y219:Y221"/>
    <mergeCell ref="AA219:AA221"/>
    <mergeCell ref="AB219:AC224"/>
    <mergeCell ref="AD219:AE220"/>
    <mergeCell ref="W230:X235"/>
    <mergeCell ref="Y230:Y232"/>
    <mergeCell ref="AA230:AA232"/>
    <mergeCell ref="AB230:AC235"/>
    <mergeCell ref="AF230:AG231"/>
    <mergeCell ref="AD232:AE233"/>
    <mergeCell ref="AF232:AG233"/>
    <mergeCell ref="AH230:AI231"/>
    <mergeCell ref="AD230:AE231"/>
    <mergeCell ref="AN230:AN232"/>
    <mergeCell ref="AO230:AP235"/>
    <mergeCell ref="AQ230:AR231"/>
    <mergeCell ref="AH232:AI233"/>
    <mergeCell ref="AQ232:AR233"/>
    <mergeCell ref="AQ234:AR235"/>
    <mergeCell ref="AJ230:AK235"/>
    <mergeCell ref="AL230:AL232"/>
    <mergeCell ref="BL230:BL232"/>
    <mergeCell ref="D232:E233"/>
    <mergeCell ref="F232:G233"/>
    <mergeCell ref="H232:I233"/>
    <mergeCell ref="Q232:R233"/>
    <mergeCell ref="S232:T233"/>
    <mergeCell ref="AS230:AT231"/>
    <mergeCell ref="AU230:AV231"/>
    <mergeCell ref="AW230:AX235"/>
    <mergeCell ref="AY230:AY232"/>
    <mergeCell ref="BD230:BE231"/>
    <mergeCell ref="BF230:BG231"/>
    <mergeCell ref="BH230:BI231"/>
    <mergeCell ref="BJ230:BK235"/>
    <mergeCell ref="Y233:Y235"/>
    <mergeCell ref="AA233:AA235"/>
    <mergeCell ref="AL233:AL235"/>
    <mergeCell ref="AN233:AN235"/>
    <mergeCell ref="AH234:AI235"/>
    <mergeCell ref="BD232:BE233"/>
    <mergeCell ref="BF232:BG233"/>
    <mergeCell ref="BH232:BI233"/>
    <mergeCell ref="BA230:BA232"/>
    <mergeCell ref="BB230:BC235"/>
    <mergeCell ref="AS232:AT233"/>
    <mergeCell ref="AU232:AV233"/>
    <mergeCell ref="AY233:AY235"/>
    <mergeCell ref="BA233:BA235"/>
    <mergeCell ref="BD234:BE235"/>
    <mergeCell ref="BF234:BG235"/>
    <mergeCell ref="BH234:BI235"/>
    <mergeCell ref="A236:L236"/>
    <mergeCell ref="N236:Y236"/>
    <mergeCell ref="AA236:AL236"/>
    <mergeCell ref="AN236:AY236"/>
    <mergeCell ref="BA236:BL236"/>
    <mergeCell ref="BL233:BL235"/>
    <mergeCell ref="D234:E235"/>
    <mergeCell ref="H212:I213"/>
    <mergeCell ref="J212:K217"/>
    <mergeCell ref="AS234:AT235"/>
    <mergeCell ref="AU234:AV235"/>
    <mergeCell ref="H234:I235"/>
    <mergeCell ref="Q234:R235"/>
    <mergeCell ref="S234:T235"/>
    <mergeCell ref="U234:V235"/>
    <mergeCell ref="AD234:AE235"/>
    <mergeCell ref="AF234:AG235"/>
    <mergeCell ref="A212:A214"/>
    <mergeCell ref="B212:C217"/>
    <mergeCell ref="D212:E213"/>
    <mergeCell ref="F212:G213"/>
    <mergeCell ref="S237:T238"/>
    <mergeCell ref="U237:V238"/>
    <mergeCell ref="U239:V240"/>
    <mergeCell ref="L222:L224"/>
    <mergeCell ref="N222:N224"/>
    <mergeCell ref="L233:L235"/>
    <mergeCell ref="N233:N235"/>
    <mergeCell ref="U223:V224"/>
    <mergeCell ref="N230:N232"/>
    <mergeCell ref="O230:P235"/>
    <mergeCell ref="L212:L214"/>
    <mergeCell ref="N237:N239"/>
    <mergeCell ref="O237:P242"/>
    <mergeCell ref="Q237:R238"/>
    <mergeCell ref="L219:L221"/>
    <mergeCell ref="Q230:R231"/>
    <mergeCell ref="N229:Y229"/>
    <mergeCell ref="S227:T228"/>
    <mergeCell ref="U227:X228"/>
    <mergeCell ref="S219:T220"/>
    <mergeCell ref="AQ239:AR240"/>
    <mergeCell ref="AQ241:AR242"/>
    <mergeCell ref="W237:X242"/>
    <mergeCell ref="Y237:Y239"/>
    <mergeCell ref="AA237:AA239"/>
    <mergeCell ref="AB237:AC242"/>
    <mergeCell ref="AD237:AE238"/>
    <mergeCell ref="AF237:AG238"/>
    <mergeCell ref="AD239:AE240"/>
    <mergeCell ref="AF239:AG240"/>
    <mergeCell ref="AH237:AI238"/>
    <mergeCell ref="AJ237:AK242"/>
    <mergeCell ref="AL237:AL239"/>
    <mergeCell ref="AN237:AN239"/>
    <mergeCell ref="AH239:AI240"/>
    <mergeCell ref="BL237:BL239"/>
    <mergeCell ref="D239:E240"/>
    <mergeCell ref="F239:G240"/>
    <mergeCell ref="H239:I240"/>
    <mergeCell ref="Q239:R240"/>
    <mergeCell ref="S239:T240"/>
    <mergeCell ref="AS237:AT238"/>
    <mergeCell ref="AU237:AV238"/>
    <mergeCell ref="AW237:AX242"/>
    <mergeCell ref="AY237:AY239"/>
    <mergeCell ref="BD237:BE238"/>
    <mergeCell ref="BF237:BG238"/>
    <mergeCell ref="BH237:BI238"/>
    <mergeCell ref="BJ237:BK242"/>
    <mergeCell ref="BH239:BI240"/>
    <mergeCell ref="A240:A242"/>
    <mergeCell ref="L240:L242"/>
    <mergeCell ref="N240:N242"/>
    <mergeCell ref="Y240:Y242"/>
    <mergeCell ref="AA240:AA242"/>
    <mergeCell ref="AL240:AL242"/>
    <mergeCell ref="AN240:AN242"/>
    <mergeCell ref="BA237:BA239"/>
    <mergeCell ref="BB237:BC242"/>
    <mergeCell ref="AF241:AG242"/>
    <mergeCell ref="AH241:AI242"/>
    <mergeCell ref="BD239:BE240"/>
    <mergeCell ref="BF239:BG240"/>
    <mergeCell ref="AS239:AT240"/>
    <mergeCell ref="AU239:AV240"/>
    <mergeCell ref="AY240:AY242"/>
    <mergeCell ref="BA240:BA242"/>
    <mergeCell ref="AO237:AP242"/>
    <mergeCell ref="AQ237:AR238"/>
    <mergeCell ref="Q241:R242"/>
    <mergeCell ref="S241:T242"/>
    <mergeCell ref="U241:V242"/>
    <mergeCell ref="AD241:AE242"/>
    <mergeCell ref="BH241:BI242"/>
    <mergeCell ref="A243:L243"/>
    <mergeCell ref="N243:Y243"/>
    <mergeCell ref="AA243:AL243"/>
    <mergeCell ref="AN243:AY243"/>
    <mergeCell ref="BA243:BL243"/>
    <mergeCell ref="BL240:BL242"/>
    <mergeCell ref="D241:E242"/>
    <mergeCell ref="F241:G242"/>
    <mergeCell ref="H241:I242"/>
    <mergeCell ref="AS241:AT242"/>
    <mergeCell ref="AU241:AV242"/>
    <mergeCell ref="BD241:BE242"/>
    <mergeCell ref="BF241:BG242"/>
    <mergeCell ref="H219:I220"/>
    <mergeCell ref="J219:K224"/>
    <mergeCell ref="D223:E224"/>
    <mergeCell ref="F223:G224"/>
    <mergeCell ref="H223:I224"/>
    <mergeCell ref="A219:A221"/>
    <mergeCell ref="B219:C224"/>
    <mergeCell ref="D219:E220"/>
    <mergeCell ref="F219:G220"/>
    <mergeCell ref="A222:A224"/>
    <mergeCell ref="AF244:AG245"/>
    <mergeCell ref="AD246:AE247"/>
    <mergeCell ref="AF246:AG247"/>
    <mergeCell ref="N244:N246"/>
    <mergeCell ref="O244:P249"/>
    <mergeCell ref="Q244:R245"/>
    <mergeCell ref="S244:T245"/>
    <mergeCell ref="U244:V245"/>
    <mergeCell ref="U246:V247"/>
    <mergeCell ref="Y244:Y246"/>
    <mergeCell ref="AA244:AA246"/>
    <mergeCell ref="AB244:AC249"/>
    <mergeCell ref="AD244:AE245"/>
    <mergeCell ref="Q246:R247"/>
    <mergeCell ref="S246:T247"/>
    <mergeCell ref="AS244:AT245"/>
    <mergeCell ref="AS246:AT247"/>
    <mergeCell ref="AH244:AI245"/>
    <mergeCell ref="AJ244:AK249"/>
    <mergeCell ref="AL244:AL246"/>
    <mergeCell ref="AN244:AN246"/>
    <mergeCell ref="AO244:AP249"/>
    <mergeCell ref="AQ244:AR245"/>
    <mergeCell ref="BF244:BG245"/>
    <mergeCell ref="BH244:BI245"/>
    <mergeCell ref="BJ244:BK249"/>
    <mergeCell ref="BL244:BL246"/>
    <mergeCell ref="BF246:BG247"/>
    <mergeCell ref="BH246:BI247"/>
    <mergeCell ref="A247:A249"/>
    <mergeCell ref="L247:L249"/>
    <mergeCell ref="N247:N249"/>
    <mergeCell ref="Y247:Y249"/>
    <mergeCell ref="AA247:AA249"/>
    <mergeCell ref="AL247:AL249"/>
    <mergeCell ref="AN247:AN249"/>
    <mergeCell ref="W244:X249"/>
    <mergeCell ref="BF248:BG249"/>
    <mergeCell ref="BH248:BI249"/>
    <mergeCell ref="BL247:BL249"/>
    <mergeCell ref="D248:E249"/>
    <mergeCell ref="F248:G249"/>
    <mergeCell ref="H248:I249"/>
    <mergeCell ref="Q248:R249"/>
    <mergeCell ref="S248:T249"/>
    <mergeCell ref="U248:V249"/>
    <mergeCell ref="AD248:AE249"/>
    <mergeCell ref="BD244:BE245"/>
    <mergeCell ref="AU244:AV245"/>
    <mergeCell ref="AW244:AX249"/>
    <mergeCell ref="AY244:AY246"/>
    <mergeCell ref="BA244:BA246"/>
    <mergeCell ref="BB244:BC249"/>
    <mergeCell ref="AU246:AV247"/>
    <mergeCell ref="AY247:AY249"/>
    <mergeCell ref="BA247:BA249"/>
    <mergeCell ref="AU248:AV249"/>
    <mergeCell ref="BD248:BE249"/>
    <mergeCell ref="AF248:AG249"/>
    <mergeCell ref="AH248:AI249"/>
    <mergeCell ref="BD246:BE247"/>
    <mergeCell ref="AS248:AT249"/>
    <mergeCell ref="AH246:AI247"/>
    <mergeCell ref="AQ246:AR247"/>
    <mergeCell ref="AQ248:AR249"/>
    <mergeCell ref="L230:L232"/>
    <mergeCell ref="A230:A232"/>
    <mergeCell ref="B230:C235"/>
    <mergeCell ref="D230:E231"/>
    <mergeCell ref="F230:G231"/>
    <mergeCell ref="H230:I231"/>
    <mergeCell ref="J230:K235"/>
    <mergeCell ref="F234:G235"/>
    <mergeCell ref="A233:A235"/>
    <mergeCell ref="L237:L239"/>
    <mergeCell ref="A237:A239"/>
    <mergeCell ref="B237:C242"/>
    <mergeCell ref="D237:E238"/>
    <mergeCell ref="F237:G238"/>
    <mergeCell ref="H237:I238"/>
    <mergeCell ref="J237:K242"/>
    <mergeCell ref="L244:L246"/>
    <mergeCell ref="A244:A246"/>
    <mergeCell ref="B244:C249"/>
    <mergeCell ref="D244:E245"/>
    <mergeCell ref="F244:G245"/>
    <mergeCell ref="H244:I245"/>
    <mergeCell ref="J244:K249"/>
    <mergeCell ref="D246:E247"/>
    <mergeCell ref="F246:G247"/>
    <mergeCell ref="H246:I247"/>
    <mergeCell ref="N151:Y151"/>
    <mergeCell ref="AA151:AL151"/>
    <mergeCell ref="AN151:AY151"/>
    <mergeCell ref="BA151:BL151"/>
    <mergeCell ref="BA126:BL126"/>
    <mergeCell ref="O127:R128"/>
    <mergeCell ref="AO127:AR128"/>
    <mergeCell ref="AS127:AT128"/>
    <mergeCell ref="AU127:AX128"/>
    <mergeCell ref="S127:T128"/>
    <mergeCell ref="U127:X128"/>
    <mergeCell ref="AB127:AE128"/>
    <mergeCell ref="AF127:AG128"/>
    <mergeCell ref="AH127:AK128"/>
    <mergeCell ref="A126:L126"/>
    <mergeCell ref="N126:Y126"/>
    <mergeCell ref="AA126:AL126"/>
    <mergeCell ref="AN126:AY126"/>
    <mergeCell ref="BA101:BL101"/>
    <mergeCell ref="B102:E103"/>
    <mergeCell ref="F102:G103"/>
    <mergeCell ref="H102:K103"/>
    <mergeCell ref="O102:R103"/>
    <mergeCell ref="S102:T103"/>
    <mergeCell ref="AU102:AX103"/>
    <mergeCell ref="A101:L101"/>
    <mergeCell ref="N101:Y101"/>
    <mergeCell ref="AA101:AL101"/>
    <mergeCell ref="AN101:AY101"/>
    <mergeCell ref="BA76:BL76"/>
    <mergeCell ref="B77:E78"/>
    <mergeCell ref="F77:G78"/>
    <mergeCell ref="H77:K78"/>
    <mergeCell ref="O77:R78"/>
    <mergeCell ref="S77:T78"/>
    <mergeCell ref="AU77:AX78"/>
    <mergeCell ref="BB77:BE78"/>
    <mergeCell ref="BF77:BG78"/>
    <mergeCell ref="BH77:BK78"/>
    <mergeCell ref="AQ80:AR81"/>
    <mergeCell ref="AQ82:AR83"/>
    <mergeCell ref="AN83:AN85"/>
    <mergeCell ref="A76:L76"/>
    <mergeCell ref="N76:Y76"/>
    <mergeCell ref="AA76:AL76"/>
    <mergeCell ref="AN76:AY76"/>
    <mergeCell ref="AW80:AX85"/>
    <mergeCell ref="H80:I81"/>
    <mergeCell ref="J80:K85"/>
    <mergeCell ref="AF80:AG81"/>
    <mergeCell ref="AH80:AI81"/>
    <mergeCell ref="AN80:AN82"/>
    <mergeCell ref="AO80:AP85"/>
    <mergeCell ref="AF82:AG83"/>
    <mergeCell ref="AA51:AL51"/>
    <mergeCell ref="AN51:AY51"/>
    <mergeCell ref="AO52:AR53"/>
    <mergeCell ref="AS52:AT53"/>
    <mergeCell ref="AU52:AX53"/>
    <mergeCell ref="A93:L93"/>
    <mergeCell ref="A94:A96"/>
    <mergeCell ref="A51:L51"/>
    <mergeCell ref="N51:Y51"/>
    <mergeCell ref="O55:P60"/>
    <mergeCell ref="L94:L96"/>
    <mergeCell ref="U87:V88"/>
    <mergeCell ref="Q89:R90"/>
    <mergeCell ref="S89:T90"/>
    <mergeCell ref="U89:V90"/>
    <mergeCell ref="BA51:BL51"/>
    <mergeCell ref="B52:E53"/>
    <mergeCell ref="F52:G53"/>
    <mergeCell ref="H52:K53"/>
    <mergeCell ref="O52:R53"/>
    <mergeCell ref="S52:T53"/>
    <mergeCell ref="U52:X53"/>
    <mergeCell ref="AB52:AE53"/>
    <mergeCell ref="AF52:AG53"/>
    <mergeCell ref="AH52:AK53"/>
    <mergeCell ref="BH52:BK53"/>
    <mergeCell ref="A54:L54"/>
    <mergeCell ref="N54:Y54"/>
    <mergeCell ref="AA54:AL54"/>
    <mergeCell ref="AN54:AY54"/>
    <mergeCell ref="BA54:BL54"/>
    <mergeCell ref="BF52:BG53"/>
    <mergeCell ref="U55:V56"/>
    <mergeCell ref="W55:X60"/>
    <mergeCell ref="Y55:Y57"/>
    <mergeCell ref="U57:V58"/>
    <mergeCell ref="AH55:AI56"/>
    <mergeCell ref="BA55:BA57"/>
    <mergeCell ref="BB55:BC60"/>
    <mergeCell ref="BD55:BE56"/>
    <mergeCell ref="BF55:BG56"/>
    <mergeCell ref="Q55:R56"/>
    <mergeCell ref="S55:T56"/>
    <mergeCell ref="AA55:AA57"/>
    <mergeCell ref="BB52:BE53"/>
    <mergeCell ref="AB55:AC60"/>
    <mergeCell ref="AD55:AE56"/>
    <mergeCell ref="AF55:AG56"/>
    <mergeCell ref="AS55:AT56"/>
    <mergeCell ref="AH57:AI58"/>
    <mergeCell ref="AQ57:AR58"/>
    <mergeCell ref="AS57:AT58"/>
    <mergeCell ref="AJ55:AK60"/>
    <mergeCell ref="AN55:AN57"/>
    <mergeCell ref="AO55:AP60"/>
    <mergeCell ref="AQ55:AR56"/>
    <mergeCell ref="AU55:AV56"/>
    <mergeCell ref="AW55:AX60"/>
    <mergeCell ref="AY55:AY57"/>
    <mergeCell ref="D57:E58"/>
    <mergeCell ref="F57:G58"/>
    <mergeCell ref="H57:I58"/>
    <mergeCell ref="Q57:R58"/>
    <mergeCell ref="S57:T58"/>
    <mergeCell ref="AD57:AE58"/>
    <mergeCell ref="AF57:AG58"/>
    <mergeCell ref="AU57:AV58"/>
    <mergeCell ref="A58:A60"/>
    <mergeCell ref="L58:L60"/>
    <mergeCell ref="N58:N60"/>
    <mergeCell ref="AA58:AA60"/>
    <mergeCell ref="AN58:AN60"/>
    <mergeCell ref="AQ59:AR60"/>
    <mergeCell ref="AS59:AT60"/>
    <mergeCell ref="L55:L57"/>
    <mergeCell ref="N55:N57"/>
    <mergeCell ref="AY58:AY60"/>
    <mergeCell ref="D59:E60"/>
    <mergeCell ref="F59:G60"/>
    <mergeCell ref="H59:I60"/>
    <mergeCell ref="Q59:R60"/>
    <mergeCell ref="S59:T60"/>
    <mergeCell ref="U59:V60"/>
    <mergeCell ref="AD59:AE60"/>
    <mergeCell ref="AF59:AG60"/>
    <mergeCell ref="AH59:AI60"/>
    <mergeCell ref="A62:A64"/>
    <mergeCell ref="B62:C67"/>
    <mergeCell ref="D62:E63"/>
    <mergeCell ref="F62:G63"/>
    <mergeCell ref="A61:L61"/>
    <mergeCell ref="N61:Y61"/>
    <mergeCell ref="AN61:AY61"/>
    <mergeCell ref="BA61:BL61"/>
    <mergeCell ref="AQ62:AR63"/>
    <mergeCell ref="D64:E65"/>
    <mergeCell ref="F64:G65"/>
    <mergeCell ref="H64:I65"/>
    <mergeCell ref="Q64:R65"/>
    <mergeCell ref="S64:T65"/>
    <mergeCell ref="H62:I63"/>
    <mergeCell ref="U62:V63"/>
    <mergeCell ref="AA65:AA67"/>
    <mergeCell ref="AL65:AL67"/>
    <mergeCell ref="U64:V65"/>
    <mergeCell ref="AQ64:AR65"/>
    <mergeCell ref="A65:A67"/>
    <mergeCell ref="L65:L67"/>
    <mergeCell ref="N65:N67"/>
    <mergeCell ref="Y65:Y67"/>
    <mergeCell ref="AN65:AN67"/>
    <mergeCell ref="D66:E67"/>
    <mergeCell ref="F66:G67"/>
    <mergeCell ref="H66:I67"/>
    <mergeCell ref="BH66:BI67"/>
    <mergeCell ref="A68:L68"/>
    <mergeCell ref="N68:Y68"/>
    <mergeCell ref="AA68:AL68"/>
    <mergeCell ref="AN68:AY68"/>
    <mergeCell ref="BA68:BL68"/>
    <mergeCell ref="W62:X67"/>
    <mergeCell ref="Y62:Y64"/>
    <mergeCell ref="AN62:AN64"/>
    <mergeCell ref="AO62:AP67"/>
    <mergeCell ref="AQ66:AR67"/>
    <mergeCell ref="AS66:AT67"/>
    <mergeCell ref="AU66:AV67"/>
    <mergeCell ref="BF66:BG67"/>
    <mergeCell ref="H69:I70"/>
    <mergeCell ref="J69:K74"/>
    <mergeCell ref="D71:E72"/>
    <mergeCell ref="F71:G72"/>
    <mergeCell ref="H71:I72"/>
    <mergeCell ref="A69:A71"/>
    <mergeCell ref="B69:C74"/>
    <mergeCell ref="D69:E70"/>
    <mergeCell ref="F69:G70"/>
    <mergeCell ref="A72:A74"/>
    <mergeCell ref="AF69:AG70"/>
    <mergeCell ref="AH69:AI70"/>
    <mergeCell ref="AD71:AE72"/>
    <mergeCell ref="AF71:AG72"/>
    <mergeCell ref="AH71:AI72"/>
    <mergeCell ref="L69:L71"/>
    <mergeCell ref="AA69:AA71"/>
    <mergeCell ref="AB69:AC74"/>
    <mergeCell ref="AD69:AE70"/>
    <mergeCell ref="L72:L74"/>
    <mergeCell ref="AD73:AE74"/>
    <mergeCell ref="W69:X74"/>
    <mergeCell ref="Y69:Y71"/>
    <mergeCell ref="Q71:R72"/>
    <mergeCell ref="U71:V72"/>
    <mergeCell ref="A26:L26"/>
    <mergeCell ref="N26:Y26"/>
    <mergeCell ref="AA26:AL26"/>
    <mergeCell ref="AH27:AK28"/>
    <mergeCell ref="AA72:AA74"/>
    <mergeCell ref="D73:E74"/>
    <mergeCell ref="F73:G74"/>
    <mergeCell ref="H73:I74"/>
    <mergeCell ref="Y72:Y74"/>
    <mergeCell ref="Q73:R74"/>
    <mergeCell ref="S73:T74"/>
    <mergeCell ref="U73:V74"/>
    <mergeCell ref="AN26:AY26"/>
    <mergeCell ref="BA26:BL26"/>
    <mergeCell ref="B27:E28"/>
    <mergeCell ref="F27:G28"/>
    <mergeCell ref="H27:K28"/>
    <mergeCell ref="O27:R28"/>
    <mergeCell ref="S27:T28"/>
    <mergeCell ref="U27:X28"/>
    <mergeCell ref="AB27:AE28"/>
    <mergeCell ref="AF27:AG28"/>
    <mergeCell ref="AU27:AX28"/>
    <mergeCell ref="BB27:BE28"/>
    <mergeCell ref="BF27:BG28"/>
    <mergeCell ref="BH27:BK28"/>
    <mergeCell ref="H30:I31"/>
    <mergeCell ref="AF30:AG31"/>
    <mergeCell ref="AO27:AR28"/>
    <mergeCell ref="AS27:AT28"/>
    <mergeCell ref="A29:L29"/>
    <mergeCell ref="N29:Y29"/>
    <mergeCell ref="A30:A32"/>
    <mergeCell ref="B30:C35"/>
    <mergeCell ref="D30:E31"/>
    <mergeCell ref="F30:G31"/>
    <mergeCell ref="W30:X35"/>
    <mergeCell ref="AA29:AL29"/>
    <mergeCell ref="AN29:AY29"/>
    <mergeCell ref="BA29:BL29"/>
    <mergeCell ref="AD32:AE33"/>
    <mergeCell ref="AF32:AG33"/>
    <mergeCell ref="AH32:AI33"/>
    <mergeCell ref="AF34:AG35"/>
    <mergeCell ref="AH34:AI35"/>
    <mergeCell ref="AS32:AT33"/>
    <mergeCell ref="AQ34:AR35"/>
    <mergeCell ref="AS34:AT35"/>
    <mergeCell ref="AH30:AI31"/>
    <mergeCell ref="AJ30:AK35"/>
    <mergeCell ref="AL30:AL32"/>
    <mergeCell ref="AN30:AN32"/>
    <mergeCell ref="AO30:AP35"/>
    <mergeCell ref="S32:T33"/>
    <mergeCell ref="U32:V33"/>
    <mergeCell ref="N30:N32"/>
    <mergeCell ref="O30:P35"/>
    <mergeCell ref="Q30:R31"/>
    <mergeCell ref="S30:T31"/>
    <mergeCell ref="D32:E33"/>
    <mergeCell ref="F32:G33"/>
    <mergeCell ref="H32:I33"/>
    <mergeCell ref="Q32:R33"/>
    <mergeCell ref="BJ30:BK35"/>
    <mergeCell ref="BL30:BL32"/>
    <mergeCell ref="AU30:AV31"/>
    <mergeCell ref="AW30:AX35"/>
    <mergeCell ref="AY30:AY32"/>
    <mergeCell ref="BA30:BA32"/>
    <mergeCell ref="BB30:BC35"/>
    <mergeCell ref="BD30:BE31"/>
    <mergeCell ref="AU32:AV33"/>
    <mergeCell ref="BD32:BE33"/>
    <mergeCell ref="AN33:AN35"/>
    <mergeCell ref="AY33:AY35"/>
    <mergeCell ref="BF30:BG31"/>
    <mergeCell ref="BH30:BI31"/>
    <mergeCell ref="BA33:BA35"/>
    <mergeCell ref="AU34:AV35"/>
    <mergeCell ref="BD34:BE35"/>
    <mergeCell ref="AQ30:AR31"/>
    <mergeCell ref="AS30:AT31"/>
    <mergeCell ref="AQ32:AR33"/>
    <mergeCell ref="BF32:BG33"/>
    <mergeCell ref="BH32:BI33"/>
    <mergeCell ref="A33:A35"/>
    <mergeCell ref="L33:L35"/>
    <mergeCell ref="N33:N35"/>
    <mergeCell ref="Y33:Y35"/>
    <mergeCell ref="AA33:AA35"/>
    <mergeCell ref="AL33:AL35"/>
    <mergeCell ref="F34:G35"/>
    <mergeCell ref="Q34:R35"/>
    <mergeCell ref="S34:T35"/>
    <mergeCell ref="U34:V35"/>
    <mergeCell ref="AD34:AE35"/>
    <mergeCell ref="J30:K35"/>
    <mergeCell ref="L30:L32"/>
    <mergeCell ref="Y30:Y32"/>
    <mergeCell ref="AA30:AA32"/>
    <mergeCell ref="AB30:AC35"/>
    <mergeCell ref="AD30:AE31"/>
    <mergeCell ref="U30:V31"/>
    <mergeCell ref="BF34:BG35"/>
    <mergeCell ref="BH34:BI35"/>
    <mergeCell ref="A36:L36"/>
    <mergeCell ref="N36:Y36"/>
    <mergeCell ref="AA36:AL36"/>
    <mergeCell ref="AN36:AY36"/>
    <mergeCell ref="BA36:BL36"/>
    <mergeCell ref="BL33:BL35"/>
    <mergeCell ref="D34:E35"/>
    <mergeCell ref="H34:I35"/>
    <mergeCell ref="S37:T38"/>
    <mergeCell ref="U37:V38"/>
    <mergeCell ref="U39:V40"/>
    <mergeCell ref="A37:A39"/>
    <mergeCell ref="B37:C42"/>
    <mergeCell ref="D37:E38"/>
    <mergeCell ref="F37:G38"/>
    <mergeCell ref="H37:I38"/>
    <mergeCell ref="J37:K42"/>
    <mergeCell ref="L37:L39"/>
    <mergeCell ref="N37:N39"/>
    <mergeCell ref="O37:P42"/>
    <mergeCell ref="Q37:R38"/>
    <mergeCell ref="AQ39:AR40"/>
    <mergeCell ref="AQ41:AR42"/>
    <mergeCell ref="W37:X42"/>
    <mergeCell ref="Y37:Y39"/>
    <mergeCell ref="AA37:AA39"/>
    <mergeCell ref="AB37:AC42"/>
    <mergeCell ref="AD37:AE38"/>
    <mergeCell ref="AF37:AG38"/>
    <mergeCell ref="AD39:AE40"/>
    <mergeCell ref="AF39:AG40"/>
    <mergeCell ref="AH37:AI38"/>
    <mergeCell ref="AJ37:AK42"/>
    <mergeCell ref="AL37:AL39"/>
    <mergeCell ref="AN37:AN39"/>
    <mergeCell ref="AH39:AI40"/>
    <mergeCell ref="BL37:BL39"/>
    <mergeCell ref="D39:E40"/>
    <mergeCell ref="F39:G40"/>
    <mergeCell ref="H39:I40"/>
    <mergeCell ref="Q39:R40"/>
    <mergeCell ref="S39:T40"/>
    <mergeCell ref="AS37:AT38"/>
    <mergeCell ref="AU37:AV38"/>
    <mergeCell ref="AW37:AX42"/>
    <mergeCell ref="AY37:AY39"/>
    <mergeCell ref="BD37:BE38"/>
    <mergeCell ref="BF37:BG38"/>
    <mergeCell ref="BH37:BI38"/>
    <mergeCell ref="BJ37:BK42"/>
    <mergeCell ref="BH39:BI40"/>
    <mergeCell ref="A40:A42"/>
    <mergeCell ref="L40:L42"/>
    <mergeCell ref="N40:N42"/>
    <mergeCell ref="Y40:Y42"/>
    <mergeCell ref="AA40:AA42"/>
    <mergeCell ref="AL40:AL42"/>
    <mergeCell ref="AN40:AN42"/>
    <mergeCell ref="BA37:BA39"/>
    <mergeCell ref="BB37:BC42"/>
    <mergeCell ref="AF41:AG42"/>
    <mergeCell ref="AH41:AI42"/>
    <mergeCell ref="BD39:BE40"/>
    <mergeCell ref="BF39:BG40"/>
    <mergeCell ref="AS39:AT40"/>
    <mergeCell ref="AU39:AV40"/>
    <mergeCell ref="AY40:AY42"/>
    <mergeCell ref="BA40:BA42"/>
    <mergeCell ref="AO37:AP42"/>
    <mergeCell ref="AQ37:AR38"/>
    <mergeCell ref="Q41:R42"/>
    <mergeCell ref="S41:T42"/>
    <mergeCell ref="U41:V42"/>
    <mergeCell ref="AD41:AE42"/>
    <mergeCell ref="BH41:BI42"/>
    <mergeCell ref="A43:L43"/>
    <mergeCell ref="N43:Y43"/>
    <mergeCell ref="AA43:AL43"/>
    <mergeCell ref="AN43:AY43"/>
    <mergeCell ref="BA43:BL43"/>
    <mergeCell ref="BL40:BL42"/>
    <mergeCell ref="D41:E42"/>
    <mergeCell ref="F41:G42"/>
    <mergeCell ref="H41:I42"/>
    <mergeCell ref="AS41:AT42"/>
    <mergeCell ref="AU41:AV42"/>
    <mergeCell ref="BD41:BE42"/>
    <mergeCell ref="BF41:BG42"/>
    <mergeCell ref="S44:T45"/>
    <mergeCell ref="U44:V45"/>
    <mergeCell ref="U46:V47"/>
    <mergeCell ref="A44:A46"/>
    <mergeCell ref="B44:C49"/>
    <mergeCell ref="D44:E45"/>
    <mergeCell ref="F44:G45"/>
    <mergeCell ref="H44:I45"/>
    <mergeCell ref="J44:K49"/>
    <mergeCell ref="A47:A49"/>
    <mergeCell ref="L44:L46"/>
    <mergeCell ref="N44:N46"/>
    <mergeCell ref="O44:P49"/>
    <mergeCell ref="Q44:R45"/>
    <mergeCell ref="L47:L49"/>
    <mergeCell ref="N47:N49"/>
    <mergeCell ref="AQ48:AR49"/>
    <mergeCell ref="AD44:AE45"/>
    <mergeCell ref="AF44:AG45"/>
    <mergeCell ref="AD46:AE47"/>
    <mergeCell ref="AF46:AG47"/>
    <mergeCell ref="AY47:AY49"/>
    <mergeCell ref="BA47:BA49"/>
    <mergeCell ref="AH44:AI45"/>
    <mergeCell ref="AJ44:AK49"/>
    <mergeCell ref="AL44:AL46"/>
    <mergeCell ref="AN44:AN46"/>
    <mergeCell ref="AO44:AP49"/>
    <mergeCell ref="AQ44:AR45"/>
    <mergeCell ref="AH46:AI47"/>
    <mergeCell ref="AQ46:AR47"/>
    <mergeCell ref="BH44:BI45"/>
    <mergeCell ref="BJ44:BK49"/>
    <mergeCell ref="BL44:BL46"/>
    <mergeCell ref="D46:E47"/>
    <mergeCell ref="F46:G47"/>
    <mergeCell ref="H46:I47"/>
    <mergeCell ref="Q46:R47"/>
    <mergeCell ref="S46:T47"/>
    <mergeCell ref="AS44:AT45"/>
    <mergeCell ref="AU44:AV45"/>
    <mergeCell ref="AF48:AG49"/>
    <mergeCell ref="AH48:AI49"/>
    <mergeCell ref="BD44:BE45"/>
    <mergeCell ref="BF44:BG45"/>
    <mergeCell ref="AW44:AX49"/>
    <mergeCell ref="AY44:AY46"/>
    <mergeCell ref="BA44:BA46"/>
    <mergeCell ref="BB44:BC49"/>
    <mergeCell ref="AS46:AT47"/>
    <mergeCell ref="AU46:AV47"/>
    <mergeCell ref="BH46:BI47"/>
    <mergeCell ref="AN47:AN49"/>
    <mergeCell ref="D48:E49"/>
    <mergeCell ref="F48:G49"/>
    <mergeCell ref="H48:I49"/>
    <mergeCell ref="Q48:R49"/>
    <mergeCell ref="S48:T49"/>
    <mergeCell ref="U48:V49"/>
    <mergeCell ref="Y47:Y49"/>
    <mergeCell ref="AA47:AA49"/>
    <mergeCell ref="BF48:BG49"/>
    <mergeCell ref="BH48:BI49"/>
    <mergeCell ref="A1:L1"/>
    <mergeCell ref="N1:Y1"/>
    <mergeCell ref="AA1:AL1"/>
    <mergeCell ref="AN1:AY1"/>
    <mergeCell ref="BA1:BL1"/>
    <mergeCell ref="BL47:BL49"/>
    <mergeCell ref="BD46:BE47"/>
    <mergeCell ref="BF46:BG47"/>
    <mergeCell ref="S2:T3"/>
    <mergeCell ref="U2:X3"/>
    <mergeCell ref="AU48:AV49"/>
    <mergeCell ref="BD48:BE49"/>
    <mergeCell ref="AL47:AL49"/>
    <mergeCell ref="W44:X49"/>
    <mergeCell ref="Y44:Y46"/>
    <mergeCell ref="AA44:AA46"/>
    <mergeCell ref="AB44:AC49"/>
    <mergeCell ref="AD48:AE49"/>
    <mergeCell ref="B2:E3"/>
    <mergeCell ref="F2:G3"/>
    <mergeCell ref="H2:K3"/>
    <mergeCell ref="O2:R3"/>
    <mergeCell ref="AH2:AK3"/>
    <mergeCell ref="AO2:AR3"/>
    <mergeCell ref="AS2:AT3"/>
    <mergeCell ref="AU2:AX3"/>
    <mergeCell ref="BB2:BE3"/>
    <mergeCell ref="BF2:BG3"/>
    <mergeCell ref="BH2:BK3"/>
    <mergeCell ref="A4:L4"/>
    <mergeCell ref="N4:Y4"/>
    <mergeCell ref="AA4:AL4"/>
    <mergeCell ref="AN4:AY4"/>
    <mergeCell ref="BA4:BL4"/>
    <mergeCell ref="AB2:AE3"/>
    <mergeCell ref="AF2:AG3"/>
    <mergeCell ref="S5:T6"/>
    <mergeCell ref="U5:V6"/>
    <mergeCell ref="U7:V8"/>
    <mergeCell ref="A5:A7"/>
    <mergeCell ref="B5:C10"/>
    <mergeCell ref="D5:E6"/>
    <mergeCell ref="F5:G6"/>
    <mergeCell ref="H5:I6"/>
    <mergeCell ref="J5:K10"/>
    <mergeCell ref="L5:L7"/>
    <mergeCell ref="N5:N7"/>
    <mergeCell ref="O5:P10"/>
    <mergeCell ref="Q5:R6"/>
    <mergeCell ref="AQ7:AR8"/>
    <mergeCell ref="AQ9:AR10"/>
    <mergeCell ref="W5:X10"/>
    <mergeCell ref="Y5:Y7"/>
    <mergeCell ref="AA5:AA7"/>
    <mergeCell ref="AB5:AC10"/>
    <mergeCell ref="AD5:AE6"/>
    <mergeCell ref="AF5:AG6"/>
    <mergeCell ref="AD7:AE8"/>
    <mergeCell ref="AF7:AG8"/>
    <mergeCell ref="AH5:AI6"/>
    <mergeCell ref="AJ5:AK10"/>
    <mergeCell ref="AL5:AL7"/>
    <mergeCell ref="AN5:AN7"/>
    <mergeCell ref="AH7:AI8"/>
    <mergeCell ref="BL5:BL7"/>
    <mergeCell ref="D7:E8"/>
    <mergeCell ref="F7:G8"/>
    <mergeCell ref="H7:I8"/>
    <mergeCell ref="Q7:R8"/>
    <mergeCell ref="S7:T8"/>
    <mergeCell ref="AS5:AT6"/>
    <mergeCell ref="AU5:AV6"/>
    <mergeCell ref="AW5:AX10"/>
    <mergeCell ref="AY5:AY7"/>
    <mergeCell ref="BD5:BE6"/>
    <mergeCell ref="BF5:BG6"/>
    <mergeCell ref="BH5:BI6"/>
    <mergeCell ref="BJ5:BK10"/>
    <mergeCell ref="BH7:BI8"/>
    <mergeCell ref="A8:A10"/>
    <mergeCell ref="L8:L10"/>
    <mergeCell ref="N8:N10"/>
    <mergeCell ref="Y8:Y10"/>
    <mergeCell ref="AA8:AA10"/>
    <mergeCell ref="AL8:AL10"/>
    <mergeCell ref="AN8:AN10"/>
    <mergeCell ref="BA5:BA7"/>
    <mergeCell ref="BB5:BC10"/>
    <mergeCell ref="AF9:AG10"/>
    <mergeCell ref="AH9:AI10"/>
    <mergeCell ref="BD7:BE8"/>
    <mergeCell ref="BF7:BG8"/>
    <mergeCell ref="AS7:AT8"/>
    <mergeCell ref="AU7:AV8"/>
    <mergeCell ref="AY8:AY10"/>
    <mergeCell ref="BA8:BA10"/>
    <mergeCell ref="AO5:AP10"/>
    <mergeCell ref="AQ5:AR6"/>
    <mergeCell ref="Q9:R10"/>
    <mergeCell ref="S9:T10"/>
    <mergeCell ref="U9:V10"/>
    <mergeCell ref="AD9:AE10"/>
    <mergeCell ref="BH9:BI10"/>
    <mergeCell ref="A11:L11"/>
    <mergeCell ref="N11:Y11"/>
    <mergeCell ref="AA11:AL11"/>
    <mergeCell ref="AN11:AY11"/>
    <mergeCell ref="BA11:BL11"/>
    <mergeCell ref="BL8:BL10"/>
    <mergeCell ref="D9:E10"/>
    <mergeCell ref="F9:G10"/>
    <mergeCell ref="H9:I10"/>
    <mergeCell ref="AS9:AT10"/>
    <mergeCell ref="AU9:AV10"/>
    <mergeCell ref="BD9:BE10"/>
    <mergeCell ref="BF9:BG10"/>
    <mergeCell ref="N15:N17"/>
    <mergeCell ref="A12:A14"/>
    <mergeCell ref="B12:C17"/>
    <mergeCell ref="D12:E13"/>
    <mergeCell ref="F12:G13"/>
    <mergeCell ref="H12:I13"/>
    <mergeCell ref="J12:K17"/>
    <mergeCell ref="A15:A17"/>
    <mergeCell ref="AF14:AG15"/>
    <mergeCell ref="AL15:AL17"/>
    <mergeCell ref="L12:L14"/>
    <mergeCell ref="N12:N14"/>
    <mergeCell ref="O12:P17"/>
    <mergeCell ref="Q12:R13"/>
    <mergeCell ref="S12:T13"/>
    <mergeCell ref="U12:V13"/>
    <mergeCell ref="U14:V15"/>
    <mergeCell ref="L15:L17"/>
    <mergeCell ref="BL12:BL14"/>
    <mergeCell ref="D14:E15"/>
    <mergeCell ref="F14:G15"/>
    <mergeCell ref="H14:I15"/>
    <mergeCell ref="Q14:R15"/>
    <mergeCell ref="S14:T15"/>
    <mergeCell ref="AS12:AT13"/>
    <mergeCell ref="AU12:AV13"/>
    <mergeCell ref="AY12:AY14"/>
    <mergeCell ref="AY15:AY17"/>
    <mergeCell ref="BH12:BI13"/>
    <mergeCell ref="BJ12:BK17"/>
    <mergeCell ref="BA12:BA14"/>
    <mergeCell ref="BB12:BC17"/>
    <mergeCell ref="BD14:BE15"/>
    <mergeCell ref="BF14:BG15"/>
    <mergeCell ref="BH14:BI15"/>
    <mergeCell ref="BH16:BI17"/>
    <mergeCell ref="BA15:BA17"/>
    <mergeCell ref="Q16:R17"/>
    <mergeCell ref="S16:T17"/>
    <mergeCell ref="BD12:BE13"/>
    <mergeCell ref="BF12:BG13"/>
    <mergeCell ref="AU14:AV15"/>
    <mergeCell ref="AH12:AI13"/>
    <mergeCell ref="AJ12:AK17"/>
    <mergeCell ref="AL12:AL14"/>
    <mergeCell ref="AN12:AN14"/>
    <mergeCell ref="AO12:AP17"/>
    <mergeCell ref="A18:L18"/>
    <mergeCell ref="N18:Y18"/>
    <mergeCell ref="AA18:AL18"/>
    <mergeCell ref="AN18:AY18"/>
    <mergeCell ref="BF16:BG17"/>
    <mergeCell ref="Y15:Y17"/>
    <mergeCell ref="AA15:AA17"/>
    <mergeCell ref="AN15:AN17"/>
    <mergeCell ref="AS14:AT15"/>
    <mergeCell ref="AH14:AI15"/>
    <mergeCell ref="AQ14:AR15"/>
    <mergeCell ref="AQ16:AR17"/>
    <mergeCell ref="Y12:Y14"/>
    <mergeCell ref="AA12:AA14"/>
    <mergeCell ref="J19:K24"/>
    <mergeCell ref="BA18:BL18"/>
    <mergeCell ref="BL15:BL17"/>
    <mergeCell ref="D16:E17"/>
    <mergeCell ref="F16:G17"/>
    <mergeCell ref="H16:I17"/>
    <mergeCell ref="AF16:AG17"/>
    <mergeCell ref="AS16:AT17"/>
    <mergeCell ref="AU16:AV17"/>
    <mergeCell ref="BD16:BE17"/>
    <mergeCell ref="U16:V17"/>
    <mergeCell ref="AD16:AE17"/>
    <mergeCell ref="AH16:AI17"/>
    <mergeCell ref="AW12:AX17"/>
    <mergeCell ref="AQ12:AR13"/>
    <mergeCell ref="W12:X17"/>
    <mergeCell ref="AB12:AC17"/>
    <mergeCell ref="AD12:AE13"/>
    <mergeCell ref="AF12:AG13"/>
    <mergeCell ref="AD14:AE15"/>
    <mergeCell ref="L19:L21"/>
    <mergeCell ref="N19:N21"/>
    <mergeCell ref="O19:P24"/>
    <mergeCell ref="Q19:R20"/>
    <mergeCell ref="A22:A24"/>
    <mergeCell ref="D21:E22"/>
    <mergeCell ref="F21:G22"/>
    <mergeCell ref="H21:I22"/>
    <mergeCell ref="A19:A21"/>
    <mergeCell ref="B19:C24"/>
    <mergeCell ref="D19:E20"/>
    <mergeCell ref="F19:G20"/>
    <mergeCell ref="H19:I20"/>
    <mergeCell ref="S19:T20"/>
    <mergeCell ref="L22:L24"/>
    <mergeCell ref="N22:N24"/>
    <mergeCell ref="AY22:AY24"/>
    <mergeCell ref="AH19:AI20"/>
    <mergeCell ref="AJ19:AK24"/>
    <mergeCell ref="AL19:AL21"/>
    <mergeCell ref="AN19:AN21"/>
    <mergeCell ref="AO19:AP24"/>
    <mergeCell ref="AD21:AE22"/>
    <mergeCell ref="U19:V20"/>
    <mergeCell ref="U21:V22"/>
    <mergeCell ref="W19:X24"/>
    <mergeCell ref="Y19:Y21"/>
    <mergeCell ref="AD19:AE20"/>
    <mergeCell ref="AQ19:AR20"/>
    <mergeCell ref="AH21:AI22"/>
    <mergeCell ref="AQ23:AR24"/>
    <mergeCell ref="AF21:AG22"/>
    <mergeCell ref="AF19:AG20"/>
    <mergeCell ref="BD19:BE20"/>
    <mergeCell ref="BF19:BG20"/>
    <mergeCell ref="BH19:BI20"/>
    <mergeCell ref="AU19:AV20"/>
    <mergeCell ref="AW19:AX24"/>
    <mergeCell ref="AY19:AY21"/>
    <mergeCell ref="BA19:BA21"/>
    <mergeCell ref="BA22:BA24"/>
    <mergeCell ref="AN22:AN24"/>
    <mergeCell ref="AH23:AI24"/>
    <mergeCell ref="D23:E24"/>
    <mergeCell ref="F23:G24"/>
    <mergeCell ref="H23:I24"/>
    <mergeCell ref="Q23:R24"/>
    <mergeCell ref="S23:T24"/>
    <mergeCell ref="U23:V24"/>
    <mergeCell ref="Q21:R22"/>
    <mergeCell ref="AA19:AA21"/>
    <mergeCell ref="AQ21:AR22"/>
    <mergeCell ref="AS48:AT49"/>
    <mergeCell ref="BF23:BG24"/>
    <mergeCell ref="S21:T22"/>
    <mergeCell ref="Y22:Y24"/>
    <mergeCell ref="AA22:AA24"/>
    <mergeCell ref="AL22:AL24"/>
    <mergeCell ref="AS23:AT24"/>
    <mergeCell ref="AU23:AV24"/>
    <mergeCell ref="AU21:AV22"/>
    <mergeCell ref="N580:N582"/>
    <mergeCell ref="O580:P585"/>
    <mergeCell ref="U580:V581"/>
    <mergeCell ref="BD23:BE24"/>
    <mergeCell ref="BB19:BC24"/>
    <mergeCell ref="AB19:AC24"/>
    <mergeCell ref="AD23:AE24"/>
    <mergeCell ref="AF23:AG24"/>
    <mergeCell ref="AS19:AT20"/>
    <mergeCell ref="AS21:AT22"/>
    <mergeCell ref="BH23:BI24"/>
    <mergeCell ref="BL22:BL24"/>
    <mergeCell ref="BD21:BE22"/>
    <mergeCell ref="BF21:BG22"/>
    <mergeCell ref="BH21:BI22"/>
    <mergeCell ref="BJ19:BK24"/>
    <mergeCell ref="BL19:BL21"/>
    <mergeCell ref="U587:V588"/>
    <mergeCell ref="U589:V590"/>
    <mergeCell ref="N586:Y586"/>
    <mergeCell ref="U584:V585"/>
    <mergeCell ref="S584:T585"/>
    <mergeCell ref="N587:N589"/>
    <mergeCell ref="O587:P592"/>
    <mergeCell ref="Q587:R588"/>
    <mergeCell ref="S587:T588"/>
    <mergeCell ref="Y594:Y596"/>
    <mergeCell ref="N594:N596"/>
    <mergeCell ref="O594:P599"/>
    <mergeCell ref="Q594:R595"/>
    <mergeCell ref="S594:T595"/>
    <mergeCell ref="U594:V595"/>
    <mergeCell ref="U596:V597"/>
    <mergeCell ref="U557:V558"/>
    <mergeCell ref="O552:R553"/>
    <mergeCell ref="S552:T553"/>
    <mergeCell ref="U552:X553"/>
    <mergeCell ref="N554:Y554"/>
    <mergeCell ref="O555:P560"/>
    <mergeCell ref="N572:N574"/>
    <mergeCell ref="N562:N564"/>
    <mergeCell ref="O562:P567"/>
    <mergeCell ref="Q562:R563"/>
    <mergeCell ref="Q564:R565"/>
    <mergeCell ref="O569:P574"/>
    <mergeCell ref="Q569:R570"/>
    <mergeCell ref="Y555:Y557"/>
    <mergeCell ref="S569:T570"/>
    <mergeCell ref="U569:V570"/>
    <mergeCell ref="U571:V572"/>
    <mergeCell ref="S571:T572"/>
    <mergeCell ref="S562:T563"/>
    <mergeCell ref="U562:V563"/>
    <mergeCell ref="U564:V565"/>
    <mergeCell ref="S555:T556"/>
    <mergeCell ref="U555:V556"/>
    <mergeCell ref="Y569:Y571"/>
    <mergeCell ref="Y572:Y574"/>
    <mergeCell ref="W562:X567"/>
    <mergeCell ref="Y562:Y564"/>
    <mergeCell ref="O527:R528"/>
    <mergeCell ref="S527:T528"/>
    <mergeCell ref="U527:X528"/>
    <mergeCell ref="W569:X574"/>
    <mergeCell ref="W555:X560"/>
    <mergeCell ref="U573:V574"/>
    <mergeCell ref="S573:T574"/>
    <mergeCell ref="Q573:R574"/>
    <mergeCell ref="Q571:R572"/>
    <mergeCell ref="Q555:R556"/>
    <mergeCell ref="N530:N532"/>
    <mergeCell ref="O530:P535"/>
    <mergeCell ref="Q530:R531"/>
    <mergeCell ref="S530:T531"/>
    <mergeCell ref="N537:N539"/>
    <mergeCell ref="O537:P542"/>
    <mergeCell ref="Q537:R538"/>
    <mergeCell ref="S537:T538"/>
    <mergeCell ref="O544:P549"/>
    <mergeCell ref="Q544:R545"/>
    <mergeCell ref="S544:T545"/>
    <mergeCell ref="U544:V545"/>
    <mergeCell ref="S502:T503"/>
    <mergeCell ref="U502:X503"/>
    <mergeCell ref="W544:X549"/>
    <mergeCell ref="Y544:Y546"/>
    <mergeCell ref="U537:V538"/>
    <mergeCell ref="U539:V540"/>
    <mergeCell ref="U530:V531"/>
    <mergeCell ref="U532:V533"/>
    <mergeCell ref="Q505:R506"/>
    <mergeCell ref="S505:T506"/>
    <mergeCell ref="U505:V506"/>
    <mergeCell ref="U507:V508"/>
    <mergeCell ref="U512:V513"/>
    <mergeCell ref="U514:V515"/>
    <mergeCell ref="W505:X510"/>
    <mergeCell ref="Y505:Y507"/>
    <mergeCell ref="N519:N521"/>
    <mergeCell ref="O519:P524"/>
    <mergeCell ref="Q519:R520"/>
    <mergeCell ref="S519:T520"/>
    <mergeCell ref="O477:R478"/>
    <mergeCell ref="S477:T478"/>
    <mergeCell ref="U477:X478"/>
    <mergeCell ref="W519:X524"/>
    <mergeCell ref="W512:X517"/>
    <mergeCell ref="O512:P517"/>
    <mergeCell ref="Q512:R513"/>
    <mergeCell ref="S512:T513"/>
    <mergeCell ref="U519:V520"/>
    <mergeCell ref="U521:V522"/>
    <mergeCell ref="N490:N492"/>
    <mergeCell ref="S489:T490"/>
    <mergeCell ref="W480:X485"/>
    <mergeCell ref="Y480:Y482"/>
    <mergeCell ref="Y483:Y485"/>
    <mergeCell ref="N480:N482"/>
    <mergeCell ref="O480:P485"/>
    <mergeCell ref="Q480:R481"/>
    <mergeCell ref="S480:T481"/>
    <mergeCell ref="U480:V481"/>
    <mergeCell ref="O487:P492"/>
    <mergeCell ref="Q487:R488"/>
    <mergeCell ref="S487:T488"/>
    <mergeCell ref="U487:V488"/>
    <mergeCell ref="U489:V490"/>
    <mergeCell ref="N451:Y451"/>
    <mergeCell ref="AA451:AL451"/>
    <mergeCell ref="W494:X499"/>
    <mergeCell ref="Y494:Y496"/>
    <mergeCell ref="N494:N496"/>
    <mergeCell ref="O494:P499"/>
    <mergeCell ref="Q494:R495"/>
    <mergeCell ref="S494:T495"/>
    <mergeCell ref="U494:V495"/>
    <mergeCell ref="U496:V497"/>
    <mergeCell ref="N454:Y454"/>
    <mergeCell ref="AA454:AL454"/>
    <mergeCell ref="AB452:AE453"/>
    <mergeCell ref="AF452:AG453"/>
    <mergeCell ref="AH452:AK453"/>
    <mergeCell ref="O452:R453"/>
    <mergeCell ref="S452:T453"/>
    <mergeCell ref="U452:X453"/>
    <mergeCell ref="AA458:AA460"/>
    <mergeCell ref="N455:N457"/>
    <mergeCell ref="O455:P460"/>
    <mergeCell ref="Q455:R456"/>
    <mergeCell ref="S455:T456"/>
    <mergeCell ref="U455:V456"/>
    <mergeCell ref="U457:V458"/>
    <mergeCell ref="AB455:AC460"/>
    <mergeCell ref="AD455:AE456"/>
    <mergeCell ref="AF455:AG456"/>
    <mergeCell ref="AD457:AE458"/>
    <mergeCell ref="AF457:AG458"/>
    <mergeCell ref="AL458:AL460"/>
    <mergeCell ref="Q457:R458"/>
    <mergeCell ref="S457:T458"/>
    <mergeCell ref="AH455:AI456"/>
    <mergeCell ref="AJ455:AK460"/>
    <mergeCell ref="AL455:AL457"/>
    <mergeCell ref="AH457:AI458"/>
    <mergeCell ref="W455:X460"/>
    <mergeCell ref="Y455:Y457"/>
    <mergeCell ref="AA455:AA457"/>
    <mergeCell ref="N461:Y461"/>
    <mergeCell ref="AA461:AL461"/>
    <mergeCell ref="Q459:R460"/>
    <mergeCell ref="S459:T460"/>
    <mergeCell ref="U459:V460"/>
    <mergeCell ref="AD459:AE460"/>
    <mergeCell ref="AF459:AG460"/>
    <mergeCell ref="AH459:AI460"/>
    <mergeCell ref="N458:N460"/>
    <mergeCell ref="Y458:Y460"/>
    <mergeCell ref="AA465:AA467"/>
    <mergeCell ref="N462:N464"/>
    <mergeCell ref="O462:P467"/>
    <mergeCell ref="Q462:R463"/>
    <mergeCell ref="S462:T463"/>
    <mergeCell ref="U462:V463"/>
    <mergeCell ref="U464:V465"/>
    <mergeCell ref="AB462:AC467"/>
    <mergeCell ref="AD462:AE463"/>
    <mergeCell ref="AF462:AG463"/>
    <mergeCell ref="AD464:AE465"/>
    <mergeCell ref="AF464:AG465"/>
    <mergeCell ref="AL465:AL467"/>
    <mergeCell ref="Q464:R465"/>
    <mergeCell ref="S464:T465"/>
    <mergeCell ref="AH462:AI463"/>
    <mergeCell ref="AJ462:AK467"/>
    <mergeCell ref="AL462:AL464"/>
    <mergeCell ref="AH464:AI465"/>
    <mergeCell ref="W462:X467"/>
    <mergeCell ref="Y462:Y464"/>
    <mergeCell ref="AA462:AA464"/>
    <mergeCell ref="N468:Y468"/>
    <mergeCell ref="AA468:AL468"/>
    <mergeCell ref="Q466:R467"/>
    <mergeCell ref="S466:T467"/>
    <mergeCell ref="U466:V467"/>
    <mergeCell ref="AD466:AE467"/>
    <mergeCell ref="AF466:AG467"/>
    <mergeCell ref="AH466:AI467"/>
    <mergeCell ref="N465:N467"/>
    <mergeCell ref="Y465:Y467"/>
    <mergeCell ref="AA472:AA474"/>
    <mergeCell ref="N469:N471"/>
    <mergeCell ref="O469:P474"/>
    <mergeCell ref="Q469:R470"/>
    <mergeCell ref="S469:T470"/>
    <mergeCell ref="U469:V470"/>
    <mergeCell ref="U471:V472"/>
    <mergeCell ref="AB469:AC474"/>
    <mergeCell ref="AD469:AE470"/>
    <mergeCell ref="AF469:AG470"/>
    <mergeCell ref="AD471:AE472"/>
    <mergeCell ref="AF471:AG472"/>
    <mergeCell ref="AL472:AL474"/>
    <mergeCell ref="Q471:R472"/>
    <mergeCell ref="S471:T472"/>
    <mergeCell ref="AH469:AI470"/>
    <mergeCell ref="AJ469:AK474"/>
    <mergeCell ref="AL469:AL471"/>
    <mergeCell ref="AH471:AI472"/>
    <mergeCell ref="W469:X474"/>
    <mergeCell ref="Y469:Y471"/>
    <mergeCell ref="AA469:AA471"/>
    <mergeCell ref="N426:Y426"/>
    <mergeCell ref="AA426:AL426"/>
    <mergeCell ref="Q473:R474"/>
    <mergeCell ref="S473:T474"/>
    <mergeCell ref="U473:V474"/>
    <mergeCell ref="AD473:AE474"/>
    <mergeCell ref="AF473:AG474"/>
    <mergeCell ref="AH473:AI474"/>
    <mergeCell ref="N472:N474"/>
    <mergeCell ref="Y472:Y474"/>
    <mergeCell ref="N429:Y429"/>
    <mergeCell ref="AA429:AL429"/>
    <mergeCell ref="AB427:AE428"/>
    <mergeCell ref="AF427:AG428"/>
    <mergeCell ref="AH427:AK428"/>
    <mergeCell ref="O427:R428"/>
    <mergeCell ref="S427:T428"/>
    <mergeCell ref="U427:X428"/>
    <mergeCell ref="AA433:AA435"/>
    <mergeCell ref="N430:N432"/>
    <mergeCell ref="O430:P435"/>
    <mergeCell ref="Q430:R431"/>
    <mergeCell ref="S430:T431"/>
    <mergeCell ref="U430:V431"/>
    <mergeCell ref="U432:V433"/>
    <mergeCell ref="AB430:AC435"/>
    <mergeCell ref="AD430:AE431"/>
    <mergeCell ref="AF430:AG431"/>
    <mergeCell ref="AD432:AE433"/>
    <mergeCell ref="AF432:AG433"/>
    <mergeCell ref="AL433:AL435"/>
    <mergeCell ref="Q432:R433"/>
    <mergeCell ref="S432:T433"/>
    <mergeCell ref="AH430:AI431"/>
    <mergeCell ref="AJ430:AK435"/>
    <mergeCell ref="AL430:AL432"/>
    <mergeCell ref="AH432:AI433"/>
    <mergeCell ref="W430:X435"/>
    <mergeCell ref="Y430:Y432"/>
    <mergeCell ref="AA430:AA432"/>
    <mergeCell ref="N436:Y436"/>
    <mergeCell ref="AA436:AL436"/>
    <mergeCell ref="Q434:R435"/>
    <mergeCell ref="S434:T435"/>
    <mergeCell ref="U434:V435"/>
    <mergeCell ref="AD434:AE435"/>
    <mergeCell ref="AF434:AG435"/>
    <mergeCell ref="AH434:AI435"/>
    <mergeCell ref="N433:N435"/>
    <mergeCell ref="Y433:Y435"/>
    <mergeCell ref="AA440:AA442"/>
    <mergeCell ref="N437:N439"/>
    <mergeCell ref="O437:P442"/>
    <mergeCell ref="Q437:R438"/>
    <mergeCell ref="S437:T438"/>
    <mergeCell ref="U437:V438"/>
    <mergeCell ref="U439:V440"/>
    <mergeCell ref="AB437:AC442"/>
    <mergeCell ref="AD437:AE438"/>
    <mergeCell ref="AF437:AG438"/>
    <mergeCell ref="AD439:AE440"/>
    <mergeCell ref="AF439:AG440"/>
    <mergeCell ref="AL440:AL442"/>
    <mergeCell ref="Q439:R440"/>
    <mergeCell ref="S439:T440"/>
    <mergeCell ref="AH437:AI438"/>
    <mergeCell ref="AJ437:AK442"/>
    <mergeCell ref="AL437:AL439"/>
    <mergeCell ref="AH439:AI440"/>
    <mergeCell ref="W437:X442"/>
    <mergeCell ref="Y437:Y439"/>
    <mergeCell ref="AA437:AA439"/>
    <mergeCell ref="N443:Y443"/>
    <mergeCell ref="AA443:AL443"/>
    <mergeCell ref="Q441:R442"/>
    <mergeCell ref="S441:T442"/>
    <mergeCell ref="U441:V442"/>
    <mergeCell ref="AD441:AE442"/>
    <mergeCell ref="AF441:AG442"/>
    <mergeCell ref="AH441:AI442"/>
    <mergeCell ref="N440:N442"/>
    <mergeCell ref="Y440:Y442"/>
    <mergeCell ref="AA447:AA449"/>
    <mergeCell ref="N444:N446"/>
    <mergeCell ref="O444:P449"/>
    <mergeCell ref="Q444:R445"/>
    <mergeCell ref="S444:T445"/>
    <mergeCell ref="U444:V445"/>
    <mergeCell ref="U446:V447"/>
    <mergeCell ref="AB444:AC449"/>
    <mergeCell ref="AD444:AE445"/>
    <mergeCell ref="AF444:AG445"/>
    <mergeCell ref="AD446:AE447"/>
    <mergeCell ref="AF446:AG447"/>
    <mergeCell ref="AL447:AL449"/>
    <mergeCell ref="Q446:R447"/>
    <mergeCell ref="S446:T447"/>
    <mergeCell ref="AH444:AI445"/>
    <mergeCell ref="AJ444:AK449"/>
    <mergeCell ref="AL444:AL446"/>
    <mergeCell ref="AH446:AI447"/>
    <mergeCell ref="W444:X449"/>
    <mergeCell ref="Y444:Y446"/>
    <mergeCell ref="AA444:AA446"/>
    <mergeCell ref="N401:Y401"/>
    <mergeCell ref="AA401:AL401"/>
    <mergeCell ref="Q448:R449"/>
    <mergeCell ref="S448:T449"/>
    <mergeCell ref="U448:V449"/>
    <mergeCell ref="AD448:AE449"/>
    <mergeCell ref="AF448:AG449"/>
    <mergeCell ref="AH448:AI449"/>
    <mergeCell ref="N447:N449"/>
    <mergeCell ref="Y447:Y449"/>
    <mergeCell ref="N404:Y404"/>
    <mergeCell ref="AA404:AL404"/>
    <mergeCell ref="AB402:AE403"/>
    <mergeCell ref="AF402:AG403"/>
    <mergeCell ref="AH402:AK403"/>
    <mergeCell ref="O402:R403"/>
    <mergeCell ref="S402:T403"/>
    <mergeCell ref="U402:X403"/>
    <mergeCell ref="AA408:AA410"/>
    <mergeCell ref="N405:N407"/>
    <mergeCell ref="O405:P410"/>
    <mergeCell ref="Q405:R406"/>
    <mergeCell ref="S405:T406"/>
    <mergeCell ref="U405:V406"/>
    <mergeCell ref="U407:V408"/>
    <mergeCell ref="AB405:AC410"/>
    <mergeCell ref="AD405:AE406"/>
    <mergeCell ref="AF405:AG406"/>
    <mergeCell ref="AD407:AE408"/>
    <mergeCell ref="AF407:AG408"/>
    <mergeCell ref="AL408:AL410"/>
    <mergeCell ref="Q407:R408"/>
    <mergeCell ref="S407:T408"/>
    <mergeCell ref="AH405:AI406"/>
    <mergeCell ref="AJ405:AK410"/>
    <mergeCell ref="AL405:AL407"/>
    <mergeCell ref="AH407:AI408"/>
    <mergeCell ref="W405:X410"/>
    <mergeCell ref="Y405:Y407"/>
    <mergeCell ref="AA405:AA407"/>
    <mergeCell ref="N411:Y411"/>
    <mergeCell ref="AA411:AL411"/>
    <mergeCell ref="Q409:R410"/>
    <mergeCell ref="S409:T410"/>
    <mergeCell ref="U409:V410"/>
    <mergeCell ref="AD409:AE410"/>
    <mergeCell ref="AF409:AG410"/>
    <mergeCell ref="AH409:AI410"/>
    <mergeCell ref="N408:N410"/>
    <mergeCell ref="Y408:Y410"/>
    <mergeCell ref="AA415:AA417"/>
    <mergeCell ref="N412:N414"/>
    <mergeCell ref="O412:P417"/>
    <mergeCell ref="Q412:R413"/>
    <mergeCell ref="S412:T413"/>
    <mergeCell ref="U412:V413"/>
    <mergeCell ref="U414:V415"/>
    <mergeCell ref="AB412:AC417"/>
    <mergeCell ref="AD412:AE413"/>
    <mergeCell ref="AF412:AG413"/>
    <mergeCell ref="AD414:AE415"/>
    <mergeCell ref="AF414:AG415"/>
    <mergeCell ref="AL415:AL417"/>
    <mergeCell ref="Q414:R415"/>
    <mergeCell ref="S414:T415"/>
    <mergeCell ref="AH412:AI413"/>
    <mergeCell ref="AJ412:AK417"/>
    <mergeCell ref="AL412:AL414"/>
    <mergeCell ref="AH414:AI415"/>
    <mergeCell ref="W412:X417"/>
    <mergeCell ref="Y412:Y414"/>
    <mergeCell ref="AA412:AA414"/>
    <mergeCell ref="N418:Y418"/>
    <mergeCell ref="AA418:AL418"/>
    <mergeCell ref="Q416:R417"/>
    <mergeCell ref="S416:T417"/>
    <mergeCell ref="U416:V417"/>
    <mergeCell ref="AD416:AE417"/>
    <mergeCell ref="AF416:AG417"/>
    <mergeCell ref="AH416:AI417"/>
    <mergeCell ref="N415:N417"/>
    <mergeCell ref="Y415:Y417"/>
    <mergeCell ref="AA422:AA424"/>
    <mergeCell ref="N419:N421"/>
    <mergeCell ref="O419:P424"/>
    <mergeCell ref="Q419:R420"/>
    <mergeCell ref="S419:T420"/>
    <mergeCell ref="U419:V420"/>
    <mergeCell ref="U421:V422"/>
    <mergeCell ref="AB419:AC424"/>
    <mergeCell ref="AD419:AE420"/>
    <mergeCell ref="AF419:AG420"/>
    <mergeCell ref="AD421:AE422"/>
    <mergeCell ref="AF421:AG422"/>
    <mergeCell ref="AL422:AL424"/>
    <mergeCell ref="Q421:R422"/>
    <mergeCell ref="S421:T422"/>
    <mergeCell ref="AH419:AI420"/>
    <mergeCell ref="AJ419:AK424"/>
    <mergeCell ref="AL419:AL421"/>
    <mergeCell ref="AH421:AI422"/>
    <mergeCell ref="W419:X424"/>
    <mergeCell ref="Y419:Y421"/>
    <mergeCell ref="AA419:AA421"/>
    <mergeCell ref="N376:Y376"/>
    <mergeCell ref="AA376:AL376"/>
    <mergeCell ref="Q423:R424"/>
    <mergeCell ref="S423:T424"/>
    <mergeCell ref="U423:V424"/>
    <mergeCell ref="AD423:AE424"/>
    <mergeCell ref="AF423:AG424"/>
    <mergeCell ref="AH423:AI424"/>
    <mergeCell ref="N422:N424"/>
    <mergeCell ref="Y422:Y424"/>
    <mergeCell ref="N379:Y379"/>
    <mergeCell ref="AA379:AL379"/>
    <mergeCell ref="AB377:AE378"/>
    <mergeCell ref="AF377:AG378"/>
    <mergeCell ref="AH377:AK378"/>
    <mergeCell ref="O377:R378"/>
    <mergeCell ref="S377:T378"/>
    <mergeCell ref="U377:X378"/>
    <mergeCell ref="AA383:AA385"/>
    <mergeCell ref="N380:N382"/>
    <mergeCell ref="O380:P385"/>
    <mergeCell ref="Q380:R381"/>
    <mergeCell ref="S380:T381"/>
    <mergeCell ref="U380:V381"/>
    <mergeCell ref="U382:V383"/>
    <mergeCell ref="AB380:AC385"/>
    <mergeCell ref="AD380:AE381"/>
    <mergeCell ref="AF380:AG381"/>
    <mergeCell ref="AD382:AE383"/>
    <mergeCell ref="AF382:AG383"/>
    <mergeCell ref="AL383:AL385"/>
    <mergeCell ref="Q382:R383"/>
    <mergeCell ref="S382:T383"/>
    <mergeCell ref="AH380:AI381"/>
    <mergeCell ref="AJ380:AK385"/>
    <mergeCell ref="AL380:AL382"/>
    <mergeCell ref="AH382:AI383"/>
    <mergeCell ref="W380:X385"/>
    <mergeCell ref="Y380:Y382"/>
    <mergeCell ref="AA380:AA382"/>
    <mergeCell ref="N386:Y386"/>
    <mergeCell ref="AA386:AL386"/>
    <mergeCell ref="Q384:R385"/>
    <mergeCell ref="S384:T385"/>
    <mergeCell ref="U384:V385"/>
    <mergeCell ref="AD384:AE385"/>
    <mergeCell ref="AF384:AG385"/>
    <mergeCell ref="AH384:AI385"/>
    <mergeCell ref="N383:N385"/>
    <mergeCell ref="Y383:Y385"/>
    <mergeCell ref="AA390:AA392"/>
    <mergeCell ref="N387:N389"/>
    <mergeCell ref="O387:P392"/>
    <mergeCell ref="Q387:R388"/>
    <mergeCell ref="S387:T388"/>
    <mergeCell ref="U387:V388"/>
    <mergeCell ref="U389:V390"/>
    <mergeCell ref="AB387:AC392"/>
    <mergeCell ref="AD387:AE388"/>
    <mergeCell ref="AF387:AG388"/>
    <mergeCell ref="AD389:AE390"/>
    <mergeCell ref="AF389:AG390"/>
    <mergeCell ref="AL390:AL392"/>
    <mergeCell ref="Q389:R390"/>
    <mergeCell ref="S389:T390"/>
    <mergeCell ref="AH387:AI388"/>
    <mergeCell ref="AJ387:AK392"/>
    <mergeCell ref="AL387:AL389"/>
    <mergeCell ref="AH389:AI390"/>
    <mergeCell ref="W387:X392"/>
    <mergeCell ref="Y387:Y389"/>
    <mergeCell ref="AA387:AA389"/>
    <mergeCell ref="N393:Y393"/>
    <mergeCell ref="AA393:AL393"/>
    <mergeCell ref="Q391:R392"/>
    <mergeCell ref="S391:T392"/>
    <mergeCell ref="U391:V392"/>
    <mergeCell ref="AD391:AE392"/>
    <mergeCell ref="AF391:AG392"/>
    <mergeCell ref="AH391:AI392"/>
    <mergeCell ref="N390:N392"/>
    <mergeCell ref="Y390:Y392"/>
    <mergeCell ref="U394:V395"/>
    <mergeCell ref="U396:V397"/>
    <mergeCell ref="N397:N399"/>
    <mergeCell ref="U398:V399"/>
    <mergeCell ref="N394:N396"/>
    <mergeCell ref="O394:P399"/>
    <mergeCell ref="Q394:R395"/>
    <mergeCell ref="S394:T395"/>
    <mergeCell ref="AF394:AG395"/>
    <mergeCell ref="AD396:AE397"/>
    <mergeCell ref="AF396:AG397"/>
    <mergeCell ref="AA397:AA399"/>
    <mergeCell ref="AD398:AE399"/>
    <mergeCell ref="Y394:Y396"/>
    <mergeCell ref="AA394:AA396"/>
    <mergeCell ref="AB394:AC399"/>
    <mergeCell ref="AD394:AE395"/>
    <mergeCell ref="Y397:Y399"/>
    <mergeCell ref="AL397:AL399"/>
    <mergeCell ref="Q396:R397"/>
    <mergeCell ref="S396:T397"/>
    <mergeCell ref="AH394:AI395"/>
    <mergeCell ref="AJ394:AK399"/>
    <mergeCell ref="AL394:AL396"/>
    <mergeCell ref="AH396:AI397"/>
    <mergeCell ref="W394:X399"/>
    <mergeCell ref="Q398:R399"/>
    <mergeCell ref="S398:T399"/>
    <mergeCell ref="AF398:AG399"/>
    <mergeCell ref="AH398:AI399"/>
    <mergeCell ref="AH352:AK353"/>
    <mergeCell ref="O352:R353"/>
    <mergeCell ref="S352:T353"/>
    <mergeCell ref="U352:X353"/>
    <mergeCell ref="Q359:R360"/>
    <mergeCell ref="S359:T360"/>
    <mergeCell ref="U359:V360"/>
    <mergeCell ref="AD359:AE360"/>
    <mergeCell ref="N351:Y351"/>
    <mergeCell ref="AA351:AL351"/>
    <mergeCell ref="AD355:AE356"/>
    <mergeCell ref="AF355:AG356"/>
    <mergeCell ref="Q355:R356"/>
    <mergeCell ref="S355:T356"/>
    <mergeCell ref="AB352:AE353"/>
    <mergeCell ref="AF352:AG353"/>
    <mergeCell ref="N355:N357"/>
    <mergeCell ref="O355:P360"/>
    <mergeCell ref="N354:Y354"/>
    <mergeCell ref="AA354:AL354"/>
    <mergeCell ref="AH355:AI356"/>
    <mergeCell ref="AJ355:AK360"/>
    <mergeCell ref="AL355:AL357"/>
    <mergeCell ref="AL358:AL360"/>
    <mergeCell ref="Q357:R358"/>
    <mergeCell ref="S357:T358"/>
    <mergeCell ref="AD357:AE358"/>
    <mergeCell ref="AF357:AG358"/>
    <mergeCell ref="U355:V356"/>
    <mergeCell ref="U357:V358"/>
    <mergeCell ref="N358:N360"/>
    <mergeCell ref="Y358:Y360"/>
    <mergeCell ref="AF359:AG360"/>
    <mergeCell ref="AH359:AI360"/>
    <mergeCell ref="W355:X360"/>
    <mergeCell ref="Y355:Y357"/>
    <mergeCell ref="AA355:AA357"/>
    <mergeCell ref="AB355:AC360"/>
    <mergeCell ref="AA358:AA360"/>
    <mergeCell ref="AH357:AI358"/>
    <mergeCell ref="N361:Y361"/>
    <mergeCell ref="AA361:AL361"/>
    <mergeCell ref="AH362:AI363"/>
    <mergeCell ref="AJ362:AK367"/>
    <mergeCell ref="AL362:AL364"/>
    <mergeCell ref="Q362:R363"/>
    <mergeCell ref="S362:T363"/>
    <mergeCell ref="N362:N364"/>
    <mergeCell ref="O362:P367"/>
    <mergeCell ref="Q366:R367"/>
    <mergeCell ref="N365:N367"/>
    <mergeCell ref="Y365:Y367"/>
    <mergeCell ref="AL365:AL367"/>
    <mergeCell ref="Q364:R365"/>
    <mergeCell ref="S364:T365"/>
    <mergeCell ref="AD364:AE365"/>
    <mergeCell ref="AF364:AG365"/>
    <mergeCell ref="S366:T367"/>
    <mergeCell ref="U366:V367"/>
    <mergeCell ref="AD366:AE367"/>
    <mergeCell ref="U362:V363"/>
    <mergeCell ref="U364:V365"/>
    <mergeCell ref="AF366:AG367"/>
    <mergeCell ref="AH366:AI367"/>
    <mergeCell ref="W362:X367"/>
    <mergeCell ref="Y362:Y364"/>
    <mergeCell ref="AA362:AA364"/>
    <mergeCell ref="AB362:AC367"/>
    <mergeCell ref="AA365:AA367"/>
    <mergeCell ref="AH364:AI365"/>
    <mergeCell ref="AD362:AE363"/>
    <mergeCell ref="AF362:AG363"/>
    <mergeCell ref="N368:Y368"/>
    <mergeCell ref="AA368:AL368"/>
    <mergeCell ref="AH369:AI370"/>
    <mergeCell ref="AJ369:AK374"/>
    <mergeCell ref="AL369:AL371"/>
    <mergeCell ref="AH371:AI372"/>
    <mergeCell ref="Q369:R370"/>
    <mergeCell ref="S369:T370"/>
    <mergeCell ref="U369:V370"/>
    <mergeCell ref="U371:V372"/>
    <mergeCell ref="AA369:AA371"/>
    <mergeCell ref="AB369:AC374"/>
    <mergeCell ref="AD369:AE370"/>
    <mergeCell ref="AF369:AG370"/>
    <mergeCell ref="N372:N374"/>
    <mergeCell ref="Y372:Y374"/>
    <mergeCell ref="AA372:AA374"/>
    <mergeCell ref="AL372:AL374"/>
    <mergeCell ref="Q371:R372"/>
    <mergeCell ref="S371:T372"/>
    <mergeCell ref="AD371:AE372"/>
    <mergeCell ref="AF371:AG372"/>
    <mergeCell ref="N369:N371"/>
    <mergeCell ref="O369:P374"/>
    <mergeCell ref="AA326:AL326"/>
    <mergeCell ref="AN326:AY326"/>
    <mergeCell ref="Q373:R374"/>
    <mergeCell ref="S373:T374"/>
    <mergeCell ref="U373:V374"/>
    <mergeCell ref="AD373:AE374"/>
    <mergeCell ref="AF373:AG374"/>
    <mergeCell ref="AH373:AI374"/>
    <mergeCell ref="W369:X374"/>
    <mergeCell ref="Y369:Y371"/>
    <mergeCell ref="S327:T328"/>
    <mergeCell ref="U327:X328"/>
    <mergeCell ref="A326:L326"/>
    <mergeCell ref="N326:Y326"/>
    <mergeCell ref="B327:E328"/>
    <mergeCell ref="F327:G328"/>
    <mergeCell ref="H327:K328"/>
    <mergeCell ref="O327:R328"/>
    <mergeCell ref="AA329:AL329"/>
    <mergeCell ref="AN329:AY329"/>
    <mergeCell ref="AB327:AE328"/>
    <mergeCell ref="AF327:AG328"/>
    <mergeCell ref="AH327:AK328"/>
    <mergeCell ref="AO327:AR328"/>
    <mergeCell ref="AS327:AT328"/>
    <mergeCell ref="AU327:AX328"/>
    <mergeCell ref="H330:I331"/>
    <mergeCell ref="J330:K335"/>
    <mergeCell ref="A329:L329"/>
    <mergeCell ref="N329:Y329"/>
    <mergeCell ref="A330:A332"/>
    <mergeCell ref="B330:C335"/>
    <mergeCell ref="D330:E331"/>
    <mergeCell ref="F330:G331"/>
    <mergeCell ref="S330:T331"/>
    <mergeCell ref="U330:V331"/>
    <mergeCell ref="U332:V333"/>
    <mergeCell ref="U334:V335"/>
    <mergeCell ref="L330:L332"/>
    <mergeCell ref="N330:N332"/>
    <mergeCell ref="O330:P335"/>
    <mergeCell ref="Q330:R331"/>
    <mergeCell ref="AO330:AP335"/>
    <mergeCell ref="AQ330:AR331"/>
    <mergeCell ref="AH332:AI333"/>
    <mergeCell ref="AQ332:AR333"/>
    <mergeCell ref="AQ334:AR335"/>
    <mergeCell ref="AL333:AL335"/>
    <mergeCell ref="AH330:AI331"/>
    <mergeCell ref="AJ330:AK335"/>
    <mergeCell ref="AL330:AL332"/>
    <mergeCell ref="AN330:AN332"/>
    <mergeCell ref="AS330:AT331"/>
    <mergeCell ref="AU330:AV331"/>
    <mergeCell ref="AW330:AX335"/>
    <mergeCell ref="AY330:AY332"/>
    <mergeCell ref="AS332:AT333"/>
    <mergeCell ref="AU332:AV333"/>
    <mergeCell ref="AY333:AY335"/>
    <mergeCell ref="AS334:AT335"/>
    <mergeCell ref="AU334:AV335"/>
    <mergeCell ref="AN333:AN335"/>
    <mergeCell ref="D332:E333"/>
    <mergeCell ref="F332:G333"/>
    <mergeCell ref="H332:I333"/>
    <mergeCell ref="Q332:R333"/>
    <mergeCell ref="S332:T333"/>
    <mergeCell ref="W330:X335"/>
    <mergeCell ref="Y330:Y332"/>
    <mergeCell ref="AA330:AA332"/>
    <mergeCell ref="S334:T335"/>
    <mergeCell ref="AB330:AC335"/>
    <mergeCell ref="AD330:AE331"/>
    <mergeCell ref="AF330:AG331"/>
    <mergeCell ref="AD332:AE333"/>
    <mergeCell ref="AF332:AG333"/>
    <mergeCell ref="A333:A335"/>
    <mergeCell ref="L333:L335"/>
    <mergeCell ref="N333:N335"/>
    <mergeCell ref="Y333:Y335"/>
    <mergeCell ref="AA336:AL336"/>
    <mergeCell ref="AN336:AY336"/>
    <mergeCell ref="D334:E335"/>
    <mergeCell ref="F334:G335"/>
    <mergeCell ref="H334:I335"/>
    <mergeCell ref="Q334:R335"/>
    <mergeCell ref="AD334:AE335"/>
    <mergeCell ref="AF334:AG335"/>
    <mergeCell ref="AH334:AI335"/>
    <mergeCell ref="AA333:AA335"/>
    <mergeCell ref="H337:I338"/>
    <mergeCell ref="J337:K342"/>
    <mergeCell ref="A336:L336"/>
    <mergeCell ref="N336:Y336"/>
    <mergeCell ref="A337:A339"/>
    <mergeCell ref="B337:C342"/>
    <mergeCell ref="D337:E338"/>
    <mergeCell ref="F337:G338"/>
    <mergeCell ref="AD339:AE340"/>
    <mergeCell ref="AF339:AG340"/>
    <mergeCell ref="L337:L339"/>
    <mergeCell ref="N337:N339"/>
    <mergeCell ref="O337:P342"/>
    <mergeCell ref="Q337:R338"/>
    <mergeCell ref="S337:T338"/>
    <mergeCell ref="U337:V338"/>
    <mergeCell ref="U339:V340"/>
    <mergeCell ref="U341:V342"/>
    <mergeCell ref="AH339:AI340"/>
    <mergeCell ref="AQ339:AR340"/>
    <mergeCell ref="AQ341:AR342"/>
    <mergeCell ref="AL340:AL342"/>
    <mergeCell ref="AY337:AY339"/>
    <mergeCell ref="AS339:AT340"/>
    <mergeCell ref="AU339:AV340"/>
    <mergeCell ref="AY340:AY342"/>
    <mergeCell ref="AS341:AT342"/>
    <mergeCell ref="AU341:AV342"/>
    <mergeCell ref="S341:T342"/>
    <mergeCell ref="AS337:AT338"/>
    <mergeCell ref="AU337:AV338"/>
    <mergeCell ref="AW337:AX342"/>
    <mergeCell ref="AH337:AI338"/>
    <mergeCell ref="AJ337:AK342"/>
    <mergeCell ref="AL337:AL339"/>
    <mergeCell ref="AN337:AN339"/>
    <mergeCell ref="AO337:AP342"/>
    <mergeCell ref="AQ337:AR338"/>
    <mergeCell ref="AF337:AG338"/>
    <mergeCell ref="AN340:AN342"/>
    <mergeCell ref="D339:E340"/>
    <mergeCell ref="F339:G340"/>
    <mergeCell ref="H339:I340"/>
    <mergeCell ref="Q339:R340"/>
    <mergeCell ref="S339:T340"/>
    <mergeCell ref="W337:X342"/>
    <mergeCell ref="Y337:Y339"/>
    <mergeCell ref="AA337:AA339"/>
    <mergeCell ref="AD341:AE342"/>
    <mergeCell ref="AF341:AG342"/>
    <mergeCell ref="AH341:AI342"/>
    <mergeCell ref="A340:A342"/>
    <mergeCell ref="L340:L342"/>
    <mergeCell ref="N340:N342"/>
    <mergeCell ref="Y340:Y342"/>
    <mergeCell ref="AA340:AA342"/>
    <mergeCell ref="AB337:AC342"/>
    <mergeCell ref="AD337:AE338"/>
    <mergeCell ref="D341:E342"/>
    <mergeCell ref="F341:G342"/>
    <mergeCell ref="H341:I342"/>
    <mergeCell ref="Q341:R342"/>
    <mergeCell ref="A343:L343"/>
    <mergeCell ref="N343:Y343"/>
    <mergeCell ref="AA343:AL343"/>
    <mergeCell ref="AN343:AY343"/>
    <mergeCell ref="S344:T345"/>
    <mergeCell ref="U344:V345"/>
    <mergeCell ref="U346:V347"/>
    <mergeCell ref="A344:A346"/>
    <mergeCell ref="B344:C349"/>
    <mergeCell ref="D344:E345"/>
    <mergeCell ref="F344:G345"/>
    <mergeCell ref="H344:I345"/>
    <mergeCell ref="J344:K349"/>
    <mergeCell ref="U348:V349"/>
    <mergeCell ref="AQ344:AR345"/>
    <mergeCell ref="AH346:AI347"/>
    <mergeCell ref="AQ346:AR347"/>
    <mergeCell ref="AQ348:AR349"/>
    <mergeCell ref="AL347:AL349"/>
    <mergeCell ref="AJ344:AK349"/>
    <mergeCell ref="AL344:AL346"/>
    <mergeCell ref="AN344:AN346"/>
    <mergeCell ref="AO344:AP349"/>
    <mergeCell ref="AS344:AT345"/>
    <mergeCell ref="AU344:AV345"/>
    <mergeCell ref="AW344:AX349"/>
    <mergeCell ref="AY344:AY346"/>
    <mergeCell ref="AS346:AT347"/>
    <mergeCell ref="AU346:AV347"/>
    <mergeCell ref="AY347:AY349"/>
    <mergeCell ref="AS348:AT349"/>
    <mergeCell ref="AU348:AV349"/>
    <mergeCell ref="AN347:AN349"/>
    <mergeCell ref="D346:E347"/>
    <mergeCell ref="F346:G347"/>
    <mergeCell ref="H346:I347"/>
    <mergeCell ref="Q346:R347"/>
    <mergeCell ref="S346:T347"/>
    <mergeCell ref="W344:X349"/>
    <mergeCell ref="Y344:Y346"/>
    <mergeCell ref="AA344:AA346"/>
    <mergeCell ref="S348:T349"/>
    <mergeCell ref="AH348:AI349"/>
    <mergeCell ref="A347:A349"/>
    <mergeCell ref="L347:L349"/>
    <mergeCell ref="N347:N349"/>
    <mergeCell ref="Y347:Y349"/>
    <mergeCell ref="AA347:AA349"/>
    <mergeCell ref="AB344:AC349"/>
    <mergeCell ref="AD344:AE345"/>
    <mergeCell ref="AH344:AI345"/>
    <mergeCell ref="AF344:AG345"/>
    <mergeCell ref="B302:E303"/>
    <mergeCell ref="F302:G303"/>
    <mergeCell ref="AD348:AE349"/>
    <mergeCell ref="AF348:AG349"/>
    <mergeCell ref="AD346:AE347"/>
    <mergeCell ref="AF346:AG347"/>
    <mergeCell ref="L344:L346"/>
    <mergeCell ref="N344:N346"/>
    <mergeCell ref="O344:P349"/>
    <mergeCell ref="Q344:R345"/>
    <mergeCell ref="D348:E349"/>
    <mergeCell ref="F348:G349"/>
    <mergeCell ref="H348:I349"/>
    <mergeCell ref="Q348:R349"/>
    <mergeCell ref="A301:L301"/>
    <mergeCell ref="N301:Y301"/>
    <mergeCell ref="AA301:AL301"/>
    <mergeCell ref="AN301:AY301"/>
    <mergeCell ref="AS302:AT303"/>
    <mergeCell ref="AU302:AX303"/>
    <mergeCell ref="H302:K303"/>
    <mergeCell ref="O302:R303"/>
    <mergeCell ref="S302:T303"/>
    <mergeCell ref="U302:X303"/>
    <mergeCell ref="AB302:AE303"/>
    <mergeCell ref="AF302:AG303"/>
    <mergeCell ref="AH302:AK303"/>
    <mergeCell ref="AO302:AR303"/>
    <mergeCell ref="H305:I306"/>
    <mergeCell ref="J305:K310"/>
    <mergeCell ref="AA304:AL304"/>
    <mergeCell ref="AN304:AY304"/>
    <mergeCell ref="A304:L304"/>
    <mergeCell ref="N304:Y304"/>
    <mergeCell ref="A305:A307"/>
    <mergeCell ref="B305:C310"/>
    <mergeCell ref="D305:E306"/>
    <mergeCell ref="F305:G306"/>
    <mergeCell ref="S305:T306"/>
    <mergeCell ref="U305:V306"/>
    <mergeCell ref="U307:V308"/>
    <mergeCell ref="U309:V310"/>
    <mergeCell ref="L305:L307"/>
    <mergeCell ref="N305:N307"/>
    <mergeCell ref="O305:P310"/>
    <mergeCell ref="Q305:R306"/>
    <mergeCell ref="AO305:AP310"/>
    <mergeCell ref="AQ305:AR306"/>
    <mergeCell ref="AH307:AI308"/>
    <mergeCell ref="AQ307:AR308"/>
    <mergeCell ref="AQ309:AR310"/>
    <mergeCell ref="AL308:AL310"/>
    <mergeCell ref="AH305:AI306"/>
    <mergeCell ref="AJ305:AK310"/>
    <mergeCell ref="AL305:AL307"/>
    <mergeCell ref="AN305:AN307"/>
    <mergeCell ref="AS305:AT306"/>
    <mergeCell ref="AU305:AV306"/>
    <mergeCell ref="AW305:AX310"/>
    <mergeCell ref="AY305:AY307"/>
    <mergeCell ref="AS307:AT308"/>
    <mergeCell ref="AU307:AV308"/>
    <mergeCell ref="AY308:AY310"/>
    <mergeCell ref="AS309:AT310"/>
    <mergeCell ref="AU309:AV310"/>
    <mergeCell ref="AN308:AN310"/>
    <mergeCell ref="D307:E308"/>
    <mergeCell ref="F307:G308"/>
    <mergeCell ref="H307:I308"/>
    <mergeCell ref="Q307:R308"/>
    <mergeCell ref="S307:T308"/>
    <mergeCell ref="W305:X310"/>
    <mergeCell ref="Y305:Y307"/>
    <mergeCell ref="AA305:AA307"/>
    <mergeCell ref="S309:T310"/>
    <mergeCell ref="AB305:AC310"/>
    <mergeCell ref="AD305:AE306"/>
    <mergeCell ref="AF305:AG306"/>
    <mergeCell ref="AD307:AE308"/>
    <mergeCell ref="AF307:AG308"/>
    <mergeCell ref="A308:A310"/>
    <mergeCell ref="L308:L310"/>
    <mergeCell ref="N308:N310"/>
    <mergeCell ref="Y308:Y310"/>
    <mergeCell ref="AA311:AL311"/>
    <mergeCell ref="AN311:AY311"/>
    <mergeCell ref="D309:E310"/>
    <mergeCell ref="F309:G310"/>
    <mergeCell ref="H309:I310"/>
    <mergeCell ref="Q309:R310"/>
    <mergeCell ref="AD309:AE310"/>
    <mergeCell ref="AF309:AG310"/>
    <mergeCell ref="AH309:AI310"/>
    <mergeCell ref="AA308:AA310"/>
    <mergeCell ref="H312:I313"/>
    <mergeCell ref="J312:K317"/>
    <mergeCell ref="A311:L311"/>
    <mergeCell ref="N311:Y311"/>
    <mergeCell ref="A312:A314"/>
    <mergeCell ref="B312:C317"/>
    <mergeCell ref="D312:E313"/>
    <mergeCell ref="F312:G313"/>
    <mergeCell ref="AD314:AE315"/>
    <mergeCell ref="AF314:AG315"/>
    <mergeCell ref="L312:L314"/>
    <mergeCell ref="N312:N314"/>
    <mergeCell ref="O312:P317"/>
    <mergeCell ref="Q312:R313"/>
    <mergeCell ref="S312:T313"/>
    <mergeCell ref="U312:V313"/>
    <mergeCell ref="U314:V315"/>
    <mergeCell ref="U316:V317"/>
    <mergeCell ref="AH314:AI315"/>
    <mergeCell ref="AQ314:AR315"/>
    <mergeCell ref="AQ316:AR317"/>
    <mergeCell ref="AL315:AL317"/>
    <mergeCell ref="AY312:AY314"/>
    <mergeCell ref="AS314:AT315"/>
    <mergeCell ref="AU314:AV315"/>
    <mergeCell ref="AY315:AY317"/>
    <mergeCell ref="AS316:AT317"/>
    <mergeCell ref="AU316:AV317"/>
    <mergeCell ref="S316:T317"/>
    <mergeCell ref="AS312:AT313"/>
    <mergeCell ref="AU312:AV313"/>
    <mergeCell ref="AW312:AX317"/>
    <mergeCell ref="AH312:AI313"/>
    <mergeCell ref="AJ312:AK317"/>
    <mergeCell ref="AL312:AL314"/>
    <mergeCell ref="AN312:AN314"/>
    <mergeCell ref="AO312:AP317"/>
    <mergeCell ref="AQ312:AR313"/>
    <mergeCell ref="AF312:AG313"/>
    <mergeCell ref="AN315:AN317"/>
    <mergeCell ref="D314:E315"/>
    <mergeCell ref="F314:G315"/>
    <mergeCell ref="H314:I315"/>
    <mergeCell ref="Q314:R315"/>
    <mergeCell ref="S314:T315"/>
    <mergeCell ref="W312:X317"/>
    <mergeCell ref="Y312:Y314"/>
    <mergeCell ref="AA312:AA314"/>
    <mergeCell ref="AD316:AE317"/>
    <mergeCell ref="AF316:AG317"/>
    <mergeCell ref="AH316:AI317"/>
    <mergeCell ref="A315:A317"/>
    <mergeCell ref="L315:L317"/>
    <mergeCell ref="N315:N317"/>
    <mergeCell ref="Y315:Y317"/>
    <mergeCell ref="AA315:AA317"/>
    <mergeCell ref="AB312:AC317"/>
    <mergeCell ref="AD312:AE313"/>
    <mergeCell ref="D316:E317"/>
    <mergeCell ref="F316:G317"/>
    <mergeCell ref="H316:I317"/>
    <mergeCell ref="Q316:R317"/>
    <mergeCell ref="A318:L318"/>
    <mergeCell ref="N318:Y318"/>
    <mergeCell ref="AA318:AL318"/>
    <mergeCell ref="AN318:AY318"/>
    <mergeCell ref="S319:T320"/>
    <mergeCell ref="U319:V320"/>
    <mergeCell ref="U321:V322"/>
    <mergeCell ref="A319:A321"/>
    <mergeCell ref="B319:C324"/>
    <mergeCell ref="D319:E320"/>
    <mergeCell ref="F319:G320"/>
    <mergeCell ref="H319:I320"/>
    <mergeCell ref="J319:K324"/>
    <mergeCell ref="U323:V324"/>
    <mergeCell ref="AQ319:AR320"/>
    <mergeCell ref="AH321:AI322"/>
    <mergeCell ref="AQ321:AR322"/>
    <mergeCell ref="AQ323:AR324"/>
    <mergeCell ref="AL322:AL324"/>
    <mergeCell ref="AJ319:AK324"/>
    <mergeCell ref="AL319:AL321"/>
    <mergeCell ref="AN319:AN321"/>
    <mergeCell ref="AO319:AP324"/>
    <mergeCell ref="AS319:AT320"/>
    <mergeCell ref="AU319:AV320"/>
    <mergeCell ref="AW319:AX324"/>
    <mergeCell ref="AY319:AY321"/>
    <mergeCell ref="AS321:AT322"/>
    <mergeCell ref="AU321:AV322"/>
    <mergeCell ref="AY322:AY324"/>
    <mergeCell ref="AS323:AT324"/>
    <mergeCell ref="AU323:AV324"/>
    <mergeCell ref="AN322:AN324"/>
    <mergeCell ref="D321:E322"/>
    <mergeCell ref="F321:G322"/>
    <mergeCell ref="H321:I322"/>
    <mergeCell ref="Q321:R322"/>
    <mergeCell ref="S321:T322"/>
    <mergeCell ref="W319:X324"/>
    <mergeCell ref="Y319:Y321"/>
    <mergeCell ref="AA319:AA321"/>
    <mergeCell ref="S323:T324"/>
    <mergeCell ref="AH323:AI324"/>
    <mergeCell ref="A322:A324"/>
    <mergeCell ref="L322:L324"/>
    <mergeCell ref="N322:N324"/>
    <mergeCell ref="Y322:Y324"/>
    <mergeCell ref="AA322:AA324"/>
    <mergeCell ref="AB319:AC324"/>
    <mergeCell ref="AD319:AE320"/>
    <mergeCell ref="AH319:AI320"/>
    <mergeCell ref="AF319:AG320"/>
    <mergeCell ref="B277:E278"/>
    <mergeCell ref="F277:G278"/>
    <mergeCell ref="AD323:AE324"/>
    <mergeCell ref="AF323:AG324"/>
    <mergeCell ref="AD321:AE322"/>
    <mergeCell ref="AF321:AG322"/>
    <mergeCell ref="L319:L321"/>
    <mergeCell ref="N319:N321"/>
    <mergeCell ref="O319:P324"/>
    <mergeCell ref="Q319:R320"/>
    <mergeCell ref="D323:E324"/>
    <mergeCell ref="F323:G324"/>
    <mergeCell ref="H323:I324"/>
    <mergeCell ref="Q323:R324"/>
    <mergeCell ref="A276:L276"/>
    <mergeCell ref="N276:Y276"/>
    <mergeCell ref="AA276:AL276"/>
    <mergeCell ref="AN276:AY276"/>
    <mergeCell ref="AS277:AT278"/>
    <mergeCell ref="AU277:AX278"/>
    <mergeCell ref="H277:K278"/>
    <mergeCell ref="O277:R278"/>
    <mergeCell ref="S277:T278"/>
    <mergeCell ref="U277:X278"/>
    <mergeCell ref="AB277:AE278"/>
    <mergeCell ref="AF277:AG278"/>
    <mergeCell ref="AH277:AK278"/>
    <mergeCell ref="AO277:AR278"/>
    <mergeCell ref="H280:I281"/>
    <mergeCell ref="J280:K285"/>
    <mergeCell ref="AA279:AL279"/>
    <mergeCell ref="AN279:AY279"/>
    <mergeCell ref="A279:L279"/>
    <mergeCell ref="N279:Y279"/>
    <mergeCell ref="A280:A282"/>
    <mergeCell ref="B280:C285"/>
    <mergeCell ref="D280:E281"/>
    <mergeCell ref="F280:G281"/>
    <mergeCell ref="S280:T281"/>
    <mergeCell ref="U280:V281"/>
    <mergeCell ref="U282:V283"/>
    <mergeCell ref="U284:V285"/>
    <mergeCell ref="L280:L282"/>
    <mergeCell ref="N280:N282"/>
    <mergeCell ref="O280:P285"/>
    <mergeCell ref="Q280:R281"/>
    <mergeCell ref="AO280:AP285"/>
    <mergeCell ref="AQ280:AR281"/>
    <mergeCell ref="AH282:AI283"/>
    <mergeCell ref="AQ282:AR283"/>
    <mergeCell ref="AQ284:AR285"/>
    <mergeCell ref="AL283:AL285"/>
    <mergeCell ref="AH280:AI281"/>
    <mergeCell ref="AJ280:AK285"/>
    <mergeCell ref="AL280:AL282"/>
    <mergeCell ref="AN280:AN282"/>
    <mergeCell ref="AS280:AT281"/>
    <mergeCell ref="AU280:AV281"/>
    <mergeCell ref="AW280:AX285"/>
    <mergeCell ref="AY280:AY282"/>
    <mergeCell ref="AS282:AT283"/>
    <mergeCell ref="AU282:AV283"/>
    <mergeCell ref="AY283:AY285"/>
    <mergeCell ref="AS284:AT285"/>
    <mergeCell ref="AU284:AV285"/>
    <mergeCell ref="AN283:AN285"/>
    <mergeCell ref="D282:E283"/>
    <mergeCell ref="F282:G283"/>
    <mergeCell ref="H282:I283"/>
    <mergeCell ref="Q282:R283"/>
    <mergeCell ref="S282:T283"/>
    <mergeCell ref="W280:X285"/>
    <mergeCell ref="Y280:Y282"/>
    <mergeCell ref="AA280:AA282"/>
    <mergeCell ref="S284:T285"/>
    <mergeCell ref="AB280:AC285"/>
    <mergeCell ref="AD280:AE281"/>
    <mergeCell ref="AF280:AG281"/>
    <mergeCell ref="AD282:AE283"/>
    <mergeCell ref="AF282:AG283"/>
    <mergeCell ref="A283:A285"/>
    <mergeCell ref="L283:L285"/>
    <mergeCell ref="N283:N285"/>
    <mergeCell ref="Y283:Y285"/>
    <mergeCell ref="AA286:AL286"/>
    <mergeCell ref="AN286:AY286"/>
    <mergeCell ref="D284:E285"/>
    <mergeCell ref="F284:G285"/>
    <mergeCell ref="H284:I285"/>
    <mergeCell ref="Q284:R285"/>
    <mergeCell ref="AD284:AE285"/>
    <mergeCell ref="AF284:AG285"/>
    <mergeCell ref="AH284:AI285"/>
    <mergeCell ref="AA283:AA285"/>
    <mergeCell ref="H287:I288"/>
    <mergeCell ref="J287:K292"/>
    <mergeCell ref="A286:L286"/>
    <mergeCell ref="N286:Y286"/>
    <mergeCell ref="A287:A289"/>
    <mergeCell ref="B287:C292"/>
    <mergeCell ref="D287:E288"/>
    <mergeCell ref="F287:G288"/>
    <mergeCell ref="AD289:AE290"/>
    <mergeCell ref="AF289:AG290"/>
    <mergeCell ref="L287:L289"/>
    <mergeCell ref="N287:N289"/>
    <mergeCell ref="O287:P292"/>
    <mergeCell ref="Q287:R288"/>
    <mergeCell ref="S287:T288"/>
    <mergeCell ref="U287:V288"/>
    <mergeCell ref="U289:V290"/>
    <mergeCell ref="U291:V292"/>
    <mergeCell ref="AH289:AI290"/>
    <mergeCell ref="AQ289:AR290"/>
    <mergeCell ref="AQ291:AR292"/>
    <mergeCell ref="AL290:AL292"/>
    <mergeCell ref="AY287:AY289"/>
    <mergeCell ref="AS289:AT290"/>
    <mergeCell ref="AU289:AV290"/>
    <mergeCell ref="AY290:AY292"/>
    <mergeCell ref="AS291:AT292"/>
    <mergeCell ref="AU291:AV292"/>
    <mergeCell ref="S291:T292"/>
    <mergeCell ref="AS287:AT288"/>
    <mergeCell ref="AU287:AV288"/>
    <mergeCell ref="AW287:AX292"/>
    <mergeCell ref="AH287:AI288"/>
    <mergeCell ref="AJ287:AK292"/>
    <mergeCell ref="AL287:AL289"/>
    <mergeCell ref="AN287:AN289"/>
    <mergeCell ref="AO287:AP292"/>
    <mergeCell ref="AQ287:AR288"/>
    <mergeCell ref="AF287:AG288"/>
    <mergeCell ref="AN290:AN292"/>
    <mergeCell ref="D289:E290"/>
    <mergeCell ref="F289:G290"/>
    <mergeCell ref="H289:I290"/>
    <mergeCell ref="Q289:R290"/>
    <mergeCell ref="S289:T290"/>
    <mergeCell ref="W287:X292"/>
    <mergeCell ref="Y287:Y289"/>
    <mergeCell ref="AA287:AA289"/>
    <mergeCell ref="AD291:AE292"/>
    <mergeCell ref="AF291:AG292"/>
    <mergeCell ref="AH291:AI292"/>
    <mergeCell ref="A290:A292"/>
    <mergeCell ref="L290:L292"/>
    <mergeCell ref="N290:N292"/>
    <mergeCell ref="Y290:Y292"/>
    <mergeCell ref="AA290:AA292"/>
    <mergeCell ref="AB287:AC292"/>
    <mergeCell ref="AD287:AE288"/>
    <mergeCell ref="D291:E292"/>
    <mergeCell ref="F291:G292"/>
    <mergeCell ref="H291:I292"/>
    <mergeCell ref="Q291:R292"/>
    <mergeCell ref="A293:L293"/>
    <mergeCell ref="N293:Y293"/>
    <mergeCell ref="AA293:AL293"/>
    <mergeCell ref="AN293:AY293"/>
    <mergeCell ref="S294:T295"/>
    <mergeCell ref="U294:V295"/>
    <mergeCell ref="U296:V297"/>
    <mergeCell ref="A294:A296"/>
    <mergeCell ref="B294:C299"/>
    <mergeCell ref="D294:E295"/>
    <mergeCell ref="F294:G295"/>
    <mergeCell ref="H294:I295"/>
    <mergeCell ref="J294:K299"/>
    <mergeCell ref="U298:V299"/>
    <mergeCell ref="AQ294:AR295"/>
    <mergeCell ref="AH296:AI297"/>
    <mergeCell ref="AQ296:AR297"/>
    <mergeCell ref="AQ298:AR299"/>
    <mergeCell ref="AL297:AL299"/>
    <mergeCell ref="AJ294:AK299"/>
    <mergeCell ref="AL294:AL296"/>
    <mergeCell ref="AN294:AN296"/>
    <mergeCell ref="AO294:AP299"/>
    <mergeCell ref="AS294:AT295"/>
    <mergeCell ref="AU294:AV295"/>
    <mergeCell ref="AW294:AX299"/>
    <mergeCell ref="AY294:AY296"/>
    <mergeCell ref="AS296:AT297"/>
    <mergeCell ref="AU296:AV297"/>
    <mergeCell ref="AY297:AY299"/>
    <mergeCell ref="AS298:AT299"/>
    <mergeCell ref="AU298:AV299"/>
    <mergeCell ref="AN297:AN299"/>
    <mergeCell ref="D296:E297"/>
    <mergeCell ref="F296:G297"/>
    <mergeCell ref="H296:I297"/>
    <mergeCell ref="Q296:R297"/>
    <mergeCell ref="S296:T297"/>
    <mergeCell ref="W294:X299"/>
    <mergeCell ref="Y294:Y296"/>
    <mergeCell ref="AA294:AA296"/>
    <mergeCell ref="S298:T299"/>
    <mergeCell ref="AH298:AI299"/>
    <mergeCell ref="A297:A299"/>
    <mergeCell ref="L297:L299"/>
    <mergeCell ref="N297:N299"/>
    <mergeCell ref="Y297:Y299"/>
    <mergeCell ref="AA297:AA299"/>
    <mergeCell ref="AB294:AC299"/>
    <mergeCell ref="AD294:AE295"/>
    <mergeCell ref="AH294:AI295"/>
    <mergeCell ref="AF294:AG295"/>
    <mergeCell ref="B252:E253"/>
    <mergeCell ref="F252:G253"/>
    <mergeCell ref="AD298:AE299"/>
    <mergeCell ref="AF298:AG299"/>
    <mergeCell ref="AD296:AE297"/>
    <mergeCell ref="AF296:AG297"/>
    <mergeCell ref="L294:L296"/>
    <mergeCell ref="N294:N296"/>
    <mergeCell ref="O294:P299"/>
    <mergeCell ref="Q294:R295"/>
    <mergeCell ref="D298:E299"/>
    <mergeCell ref="F298:G299"/>
    <mergeCell ref="H298:I299"/>
    <mergeCell ref="Q298:R299"/>
    <mergeCell ref="A251:L251"/>
    <mergeCell ref="N251:Y251"/>
    <mergeCell ref="AA251:AL251"/>
    <mergeCell ref="AN251:AY251"/>
    <mergeCell ref="AS252:AT253"/>
    <mergeCell ref="AU252:AX253"/>
    <mergeCell ref="H252:K253"/>
    <mergeCell ref="O252:R253"/>
    <mergeCell ref="S252:T253"/>
    <mergeCell ref="U252:X253"/>
    <mergeCell ref="AB252:AE253"/>
    <mergeCell ref="AF252:AG253"/>
    <mergeCell ref="AH252:AK253"/>
    <mergeCell ref="AO252:AR253"/>
    <mergeCell ref="H255:I256"/>
    <mergeCell ref="J255:K260"/>
    <mergeCell ref="AA254:AL254"/>
    <mergeCell ref="AN254:AY254"/>
    <mergeCell ref="A254:L254"/>
    <mergeCell ref="N254:Y254"/>
    <mergeCell ref="A255:A257"/>
    <mergeCell ref="B255:C260"/>
    <mergeCell ref="D255:E256"/>
    <mergeCell ref="F255:G256"/>
    <mergeCell ref="S255:T256"/>
    <mergeCell ref="U255:V256"/>
    <mergeCell ref="U257:V258"/>
    <mergeCell ref="U259:V260"/>
    <mergeCell ref="L255:L257"/>
    <mergeCell ref="N255:N257"/>
    <mergeCell ref="O255:P260"/>
    <mergeCell ref="Q255:R256"/>
    <mergeCell ref="AO255:AP260"/>
    <mergeCell ref="AQ255:AR256"/>
    <mergeCell ref="AH257:AI258"/>
    <mergeCell ref="AQ257:AR258"/>
    <mergeCell ref="AQ259:AR260"/>
    <mergeCell ref="AL258:AL260"/>
    <mergeCell ref="AH255:AI256"/>
    <mergeCell ref="AJ255:AK260"/>
    <mergeCell ref="AL255:AL257"/>
    <mergeCell ref="AN255:AN257"/>
    <mergeCell ref="AS255:AT256"/>
    <mergeCell ref="AU255:AV256"/>
    <mergeCell ref="AW255:AX260"/>
    <mergeCell ref="AY255:AY257"/>
    <mergeCell ref="AS257:AT258"/>
    <mergeCell ref="AU257:AV258"/>
    <mergeCell ref="AY258:AY260"/>
    <mergeCell ref="AS259:AT260"/>
    <mergeCell ref="AU259:AV260"/>
    <mergeCell ref="AN258:AN260"/>
    <mergeCell ref="D257:E258"/>
    <mergeCell ref="F257:G258"/>
    <mergeCell ref="H257:I258"/>
    <mergeCell ref="Q257:R258"/>
    <mergeCell ref="S257:T258"/>
    <mergeCell ref="W255:X260"/>
    <mergeCell ref="Y255:Y257"/>
    <mergeCell ref="AA255:AA257"/>
    <mergeCell ref="S259:T260"/>
    <mergeCell ref="AB255:AC260"/>
    <mergeCell ref="AD255:AE256"/>
    <mergeCell ref="AF255:AG256"/>
    <mergeCell ref="AD257:AE258"/>
    <mergeCell ref="AF257:AG258"/>
    <mergeCell ref="A258:A260"/>
    <mergeCell ref="L258:L260"/>
    <mergeCell ref="N258:N260"/>
    <mergeCell ref="Y258:Y260"/>
    <mergeCell ref="AA261:AL261"/>
    <mergeCell ref="AN261:AY261"/>
    <mergeCell ref="D259:E260"/>
    <mergeCell ref="F259:G260"/>
    <mergeCell ref="H259:I260"/>
    <mergeCell ref="Q259:R260"/>
    <mergeCell ref="AD259:AE260"/>
    <mergeCell ref="AF259:AG260"/>
    <mergeCell ref="AH259:AI260"/>
    <mergeCell ref="AA258:AA260"/>
    <mergeCell ref="H262:I263"/>
    <mergeCell ref="J262:K267"/>
    <mergeCell ref="A261:L261"/>
    <mergeCell ref="N261:Y261"/>
    <mergeCell ref="A262:A264"/>
    <mergeCell ref="B262:C267"/>
    <mergeCell ref="D262:E263"/>
    <mergeCell ref="F262:G263"/>
    <mergeCell ref="S262:T263"/>
    <mergeCell ref="U262:V263"/>
    <mergeCell ref="U264:V265"/>
    <mergeCell ref="U266:V267"/>
    <mergeCell ref="L262:L264"/>
    <mergeCell ref="N262:N264"/>
    <mergeCell ref="O262:P267"/>
    <mergeCell ref="Q262:R263"/>
    <mergeCell ref="AQ264:AR265"/>
    <mergeCell ref="AQ266:AR267"/>
    <mergeCell ref="AL265:AL267"/>
    <mergeCell ref="AF264:AG265"/>
    <mergeCell ref="AU262:AV263"/>
    <mergeCell ref="AW262:AX267"/>
    <mergeCell ref="AY262:AY264"/>
    <mergeCell ref="AS264:AT265"/>
    <mergeCell ref="AU264:AV265"/>
    <mergeCell ref="AY265:AY267"/>
    <mergeCell ref="AS266:AT267"/>
    <mergeCell ref="AU266:AV267"/>
    <mergeCell ref="Y262:Y264"/>
    <mergeCell ref="AA262:AA264"/>
    <mergeCell ref="S266:T267"/>
    <mergeCell ref="AS262:AT263"/>
    <mergeCell ref="AH262:AI263"/>
    <mergeCell ref="AJ262:AK267"/>
    <mergeCell ref="AL262:AL264"/>
    <mergeCell ref="AN262:AN264"/>
    <mergeCell ref="AO262:AP267"/>
    <mergeCell ref="AQ262:AR263"/>
    <mergeCell ref="AD262:AE263"/>
    <mergeCell ref="AF262:AG263"/>
    <mergeCell ref="AD264:AE265"/>
    <mergeCell ref="AN265:AN267"/>
    <mergeCell ref="AH264:AI265"/>
    <mergeCell ref="A265:A267"/>
    <mergeCell ref="L265:L267"/>
    <mergeCell ref="N265:N267"/>
    <mergeCell ref="Y265:Y267"/>
    <mergeCell ref="D264:E265"/>
    <mergeCell ref="F264:G265"/>
    <mergeCell ref="H264:I265"/>
    <mergeCell ref="Q264:R265"/>
    <mergeCell ref="S264:T265"/>
    <mergeCell ref="W262:X267"/>
    <mergeCell ref="AN268:AY268"/>
    <mergeCell ref="D266:E267"/>
    <mergeCell ref="F266:G267"/>
    <mergeCell ref="H266:I267"/>
    <mergeCell ref="Q266:R267"/>
    <mergeCell ref="AD266:AE267"/>
    <mergeCell ref="AF266:AG267"/>
    <mergeCell ref="AH266:AI267"/>
    <mergeCell ref="AA265:AA267"/>
    <mergeCell ref="AB262:AC267"/>
    <mergeCell ref="H271:I272"/>
    <mergeCell ref="A268:L268"/>
    <mergeCell ref="N268:Y268"/>
    <mergeCell ref="AA268:AL268"/>
    <mergeCell ref="S269:T270"/>
    <mergeCell ref="U269:V270"/>
    <mergeCell ref="A269:A271"/>
    <mergeCell ref="B269:C274"/>
    <mergeCell ref="D269:E270"/>
    <mergeCell ref="F269:G270"/>
    <mergeCell ref="H269:I270"/>
    <mergeCell ref="J269:K274"/>
    <mergeCell ref="D271:E272"/>
    <mergeCell ref="F271:G272"/>
    <mergeCell ref="L269:L271"/>
    <mergeCell ref="N269:N271"/>
    <mergeCell ref="O269:P274"/>
    <mergeCell ref="Q269:R270"/>
    <mergeCell ref="AD269:AE270"/>
    <mergeCell ref="AF269:AG270"/>
    <mergeCell ref="AD271:AE272"/>
    <mergeCell ref="AF271:AG272"/>
    <mergeCell ref="AN269:AN271"/>
    <mergeCell ref="AO269:AP274"/>
    <mergeCell ref="AQ269:AR270"/>
    <mergeCell ref="AH271:AI272"/>
    <mergeCell ref="AQ271:AR272"/>
    <mergeCell ref="AQ273:AR274"/>
    <mergeCell ref="AL272:AL274"/>
    <mergeCell ref="AN272:AN274"/>
    <mergeCell ref="AU269:AV270"/>
    <mergeCell ref="AW269:AX274"/>
    <mergeCell ref="AY269:AY271"/>
    <mergeCell ref="AS271:AT272"/>
    <mergeCell ref="AU271:AV272"/>
    <mergeCell ref="AY272:AY274"/>
    <mergeCell ref="A272:A274"/>
    <mergeCell ref="L272:L274"/>
    <mergeCell ref="N272:N274"/>
    <mergeCell ref="Y272:Y274"/>
    <mergeCell ref="Q271:R272"/>
    <mergeCell ref="S271:T272"/>
    <mergeCell ref="W269:X274"/>
    <mergeCell ref="Y269:Y271"/>
    <mergeCell ref="U273:V274"/>
    <mergeCell ref="U271:V272"/>
    <mergeCell ref="AU273:AV274"/>
    <mergeCell ref="D273:E274"/>
    <mergeCell ref="F273:G274"/>
    <mergeCell ref="H273:I274"/>
    <mergeCell ref="Q273:R274"/>
    <mergeCell ref="S273:T274"/>
    <mergeCell ref="AD273:AE274"/>
    <mergeCell ref="AF273:AG274"/>
    <mergeCell ref="AH273:AI274"/>
    <mergeCell ref="AA272:AA274"/>
    <mergeCell ref="Y619:Y621"/>
    <mergeCell ref="W619:X624"/>
    <mergeCell ref="U619:V620"/>
    <mergeCell ref="AS273:AT274"/>
    <mergeCell ref="AB269:AC274"/>
    <mergeCell ref="AH269:AI270"/>
    <mergeCell ref="AA269:AA271"/>
    <mergeCell ref="AS269:AT270"/>
    <mergeCell ref="AJ269:AK274"/>
    <mergeCell ref="AL269:AL271"/>
    <mergeCell ref="S616:T617"/>
    <mergeCell ref="Q616:R617"/>
    <mergeCell ref="N622:N624"/>
    <mergeCell ref="Q621:R622"/>
    <mergeCell ref="S621:T622"/>
    <mergeCell ref="N618:Y618"/>
    <mergeCell ref="U621:V622"/>
    <mergeCell ref="Y622:Y624"/>
    <mergeCell ref="Q623:R624"/>
    <mergeCell ref="S623:T624"/>
    <mergeCell ref="S619:T620"/>
    <mergeCell ref="Q619:R620"/>
    <mergeCell ref="O619:P624"/>
    <mergeCell ref="N619:N621"/>
    <mergeCell ref="N611:Y611"/>
    <mergeCell ref="N604:Y604"/>
    <mergeCell ref="U598:V599"/>
    <mergeCell ref="S598:T599"/>
    <mergeCell ref="Q598:R599"/>
    <mergeCell ref="Y597:Y599"/>
    <mergeCell ref="N597:N599"/>
    <mergeCell ref="S596:T597"/>
    <mergeCell ref="Q596:R597"/>
    <mergeCell ref="W594:X599"/>
    <mergeCell ref="N593:Y593"/>
    <mergeCell ref="U591:V592"/>
    <mergeCell ref="S591:T592"/>
    <mergeCell ref="Q591:R592"/>
    <mergeCell ref="Y590:Y592"/>
    <mergeCell ref="N590:N592"/>
    <mergeCell ref="S589:T590"/>
    <mergeCell ref="Q589:R590"/>
    <mergeCell ref="W587:X592"/>
    <mergeCell ref="Y587:Y589"/>
    <mergeCell ref="Q584:R585"/>
    <mergeCell ref="Y583:Y585"/>
    <mergeCell ref="N583:N585"/>
    <mergeCell ref="S582:T583"/>
    <mergeCell ref="Q582:R583"/>
    <mergeCell ref="W580:X585"/>
    <mergeCell ref="Y580:Y582"/>
    <mergeCell ref="U582:V583"/>
    <mergeCell ref="Q580:R581"/>
    <mergeCell ref="S580:T581"/>
    <mergeCell ref="N568:Y568"/>
    <mergeCell ref="U566:V567"/>
    <mergeCell ref="S566:T567"/>
    <mergeCell ref="Q566:R567"/>
    <mergeCell ref="Y565:Y567"/>
    <mergeCell ref="N565:N567"/>
    <mergeCell ref="S564:T565"/>
    <mergeCell ref="N569:N571"/>
    <mergeCell ref="N561:Y561"/>
    <mergeCell ref="U559:V560"/>
    <mergeCell ref="S559:T560"/>
    <mergeCell ref="Q559:R560"/>
    <mergeCell ref="Y558:Y560"/>
    <mergeCell ref="N558:N560"/>
    <mergeCell ref="S557:T558"/>
    <mergeCell ref="Q557:R558"/>
    <mergeCell ref="N555:N557"/>
    <mergeCell ref="N551:Y551"/>
    <mergeCell ref="U548:V549"/>
    <mergeCell ref="S548:T549"/>
    <mergeCell ref="Q548:R549"/>
    <mergeCell ref="Y547:Y549"/>
    <mergeCell ref="N547:N549"/>
    <mergeCell ref="S546:T547"/>
    <mergeCell ref="Q546:R547"/>
    <mergeCell ref="U546:V547"/>
    <mergeCell ref="N544:N546"/>
    <mergeCell ref="N543:Y543"/>
    <mergeCell ref="U541:V542"/>
    <mergeCell ref="S541:T542"/>
    <mergeCell ref="Q541:R542"/>
    <mergeCell ref="Y540:Y542"/>
    <mergeCell ref="N540:N542"/>
    <mergeCell ref="S539:T540"/>
    <mergeCell ref="Q539:R540"/>
    <mergeCell ref="W537:X542"/>
    <mergeCell ref="Y537:Y539"/>
    <mergeCell ref="N536:Y536"/>
    <mergeCell ref="U534:V535"/>
    <mergeCell ref="S534:T535"/>
    <mergeCell ref="Q534:R535"/>
    <mergeCell ref="Y533:Y535"/>
    <mergeCell ref="N533:N535"/>
    <mergeCell ref="S532:T533"/>
    <mergeCell ref="Q532:R533"/>
    <mergeCell ref="W530:X535"/>
    <mergeCell ref="Y530:Y532"/>
    <mergeCell ref="N529:Y529"/>
    <mergeCell ref="N526:Y526"/>
    <mergeCell ref="U523:V524"/>
    <mergeCell ref="S523:T524"/>
    <mergeCell ref="Q523:R524"/>
    <mergeCell ref="Y522:Y524"/>
    <mergeCell ref="N522:N524"/>
    <mergeCell ref="S521:T522"/>
    <mergeCell ref="Q521:R522"/>
    <mergeCell ref="Y519:Y521"/>
    <mergeCell ref="N518:Y518"/>
    <mergeCell ref="U516:V517"/>
    <mergeCell ref="S516:T517"/>
    <mergeCell ref="Q516:R517"/>
    <mergeCell ref="Y515:Y517"/>
    <mergeCell ref="N515:N517"/>
    <mergeCell ref="S514:T515"/>
    <mergeCell ref="Q514:R515"/>
    <mergeCell ref="Y512:Y514"/>
    <mergeCell ref="N512:N514"/>
    <mergeCell ref="N511:Y511"/>
    <mergeCell ref="U509:V510"/>
    <mergeCell ref="S509:T510"/>
    <mergeCell ref="Q509:R510"/>
    <mergeCell ref="Y508:Y510"/>
    <mergeCell ref="N508:N510"/>
    <mergeCell ref="S507:T508"/>
    <mergeCell ref="Q507:R508"/>
    <mergeCell ref="N505:N507"/>
    <mergeCell ref="O505:P510"/>
    <mergeCell ref="N504:Y504"/>
    <mergeCell ref="N501:Y501"/>
    <mergeCell ref="U498:V499"/>
    <mergeCell ref="S498:T499"/>
    <mergeCell ref="Q498:R499"/>
    <mergeCell ref="Y497:Y499"/>
    <mergeCell ref="N497:N499"/>
    <mergeCell ref="S496:T497"/>
    <mergeCell ref="Q496:R497"/>
    <mergeCell ref="O502:R503"/>
    <mergeCell ref="N476:Y476"/>
    <mergeCell ref="N493:Y493"/>
    <mergeCell ref="U491:V492"/>
    <mergeCell ref="S491:T492"/>
    <mergeCell ref="Q491:R492"/>
    <mergeCell ref="Y490:Y492"/>
    <mergeCell ref="Q489:R490"/>
    <mergeCell ref="W487:X492"/>
    <mergeCell ref="Y487:Y489"/>
    <mergeCell ref="N487:N489"/>
    <mergeCell ref="N483:N485"/>
    <mergeCell ref="S482:T483"/>
    <mergeCell ref="Q482:R483"/>
    <mergeCell ref="N479:Y479"/>
    <mergeCell ref="U482:V483"/>
    <mergeCell ref="U484:V485"/>
    <mergeCell ref="S484:T485"/>
    <mergeCell ref="Q484:R485"/>
  </mergeCells>
  <printOptions/>
  <pageMargins left="0.7" right="0.7" top="0.75" bottom="0.75" header="0.3" footer="0.3"/>
  <pageSetup orientation="portrait" paperSize="9" scale="78" r:id="rId1"/>
  <headerFooter alignWithMargins="0">
    <oddHeader>&amp;L第４１回北海道レディースバドミントン競技大会　結果詳細&amp;R平成２４年９月２９日・３０日
開催地：北海道帯広市</oddHeader>
  </headerFooter>
  <rowBreaks count="3" manualBreakCount="3">
    <brk id="75" max="255" man="1"/>
    <brk id="150" max="255" man="1"/>
    <brk id="225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</dc:creator>
  <cp:keywords/>
  <dc:description/>
  <cp:lastModifiedBy>Win7</cp:lastModifiedBy>
  <cp:lastPrinted>2012-09-30T05:10:53Z</cp:lastPrinted>
  <dcterms:created xsi:type="dcterms:W3CDTF">2012-08-22T15:17:48Z</dcterms:created>
  <dcterms:modified xsi:type="dcterms:W3CDTF">2012-10-10T15:01:12Z</dcterms:modified>
  <cp:category/>
  <cp:version/>
  <cp:contentType/>
  <cp:contentStatus/>
</cp:coreProperties>
</file>